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10 დეკემბერი\01-02-03-04-05-06\"/>
    </mc:Choice>
  </mc:AlternateContent>
  <xr:revisionPtr revIDLastSave="0" documentId="13_ncr:1_{937059DD-1A50-4BF9-BE7F-7BD292E16FF1}" xr6:coauthVersionLast="47" xr6:coauthVersionMax="47" xr10:uidLastSave="{00000000-0000-0000-0000-000000000000}"/>
  <bookViews>
    <workbookView xWindow="-120" yWindow="-120" windowWidth="29040" windowHeight="15720" tabRatio="724" xr2:uid="{00000000-000D-0000-FFFF-FFFF00000000}"/>
  </bookViews>
  <sheets>
    <sheet name="05 00" sheetId="39" r:id="rId1"/>
    <sheet name="05 01" sheetId="45" r:id="rId2"/>
    <sheet name="სასპორტო სკოლა 05 01 01" sheetId="91" r:id="rId3"/>
    <sheet name="სპორტული ღონისძიება 05 01 02" sheetId="109" r:id="rId4"/>
    <sheet name="სპორტული კლუბები 05 01 03" sheetId="46" r:id="rId5"/>
    <sheet name="სარაგბო კლუბი 05 01 03 01" sheetId="88" r:id="rId6"/>
    <sheet name=" საფებ-თო კლუბი 05 01 03 02" sheetId="89" r:id="rId7"/>
    <sheet name="სასპ. ინფრას-რა 05 01 04" sheetId="110" r:id="rId8"/>
    <sheet name=" ცარიელი 05 01 04 01" sheetId="120" r:id="rId9"/>
    <sheet name="ცარიელი 05 01 04 02" sheetId="121" r:id="rId10"/>
    <sheet name="ცარიელი 05 01 04 03" sheetId="119" r:id="rId11"/>
    <sheet name="კულტურის გან-ბა 05 02" sheetId="51" r:id="rId12"/>
    <sheet name="კულ-ის ცენტრი 05 02 01" sheetId="114" r:id="rId13"/>
    <sheet name="ხელოვნება 05 02 02" sheetId="115" r:id="rId14"/>
    <sheet name="მუზეუმი 05 02 03" sheetId="116" r:id="rId15"/>
    <sheet name="კულტურის ღონისძიება 05 02 04" sheetId="117" r:id="rId16"/>
    <sheet name="ახალ. განვით-ბა 05 02 05" sheetId="55" r:id="rId17"/>
    <sheet name="ინტელექტუალური 05 02 05 01" sheetId="92" r:id="rId18"/>
    <sheet name="კულტ.სახლები და კლუბები05 02 06" sheetId="56" r:id="rId19"/>
    <sheet name="დაბის კულტ.სახლი 05 02 06 01" sheetId="95" r:id="rId20"/>
    <sheet name="წონიარისი კულტ.სახლი05 02 06 02" sheetId="96" r:id="rId21"/>
  </sheets>
  <definedNames>
    <definedName name="_xlnm.Print_Area" localSheetId="8">' ცარიელი 05 01 04 01'!$A$1:$I$45</definedName>
    <definedName name="_xlnm.Print_Area" localSheetId="0">'05 00'!$A$1:$L$17</definedName>
    <definedName name="_xlnm.Print_Area" localSheetId="16">'ახალ. განვით-ბა 05 02 05'!$A$1:$L$21</definedName>
    <definedName name="_xlnm.Print_Area" localSheetId="17">'ინტელექტუალური 05 02 05 01'!$A$1:$I$47</definedName>
    <definedName name="_xlnm.Print_Area" localSheetId="11">'კულტურის გან-ბა 05 02'!$A$1:$L$28</definedName>
    <definedName name="_xlnm.Print_Area" localSheetId="5">'სარაგბო კლუბი 05 01 03 01'!$A$1:$I$33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91" l="1"/>
  <c r="H17" i="114"/>
  <c r="H18" i="115"/>
  <c r="A56" i="109" l="1"/>
  <c r="I19" i="109"/>
  <c r="I20" i="109"/>
  <c r="I21" i="109"/>
  <c r="I22" i="109"/>
  <c r="I23" i="109"/>
  <c r="I24" i="109"/>
  <c r="I25" i="109"/>
  <c r="I26" i="109"/>
  <c r="I27" i="109"/>
  <c r="I28" i="109"/>
  <c r="I29" i="109"/>
  <c r="I30" i="109"/>
  <c r="I31" i="109"/>
  <c r="I32" i="109"/>
  <c r="I33" i="109"/>
  <c r="I34" i="109"/>
  <c r="I35" i="109"/>
  <c r="I36" i="109"/>
  <c r="I37" i="109"/>
  <c r="I38" i="109"/>
  <c r="I39" i="109"/>
  <c r="I40" i="109"/>
  <c r="I41" i="109"/>
  <c r="I42" i="109"/>
  <c r="I43" i="109"/>
  <c r="I44" i="109"/>
  <c r="I45" i="109"/>
  <c r="I46" i="109"/>
  <c r="I47" i="109"/>
  <c r="I48" i="109"/>
  <c r="I49" i="109"/>
  <c r="I50" i="109"/>
  <c r="I51" i="109"/>
  <c r="I52" i="109"/>
  <c r="I18" i="109"/>
  <c r="L12" i="45"/>
  <c r="K12" i="45"/>
  <c r="J12" i="45"/>
  <c r="H12" i="45"/>
  <c r="L13" i="45"/>
  <c r="K13" i="45"/>
  <c r="J13" i="45"/>
  <c r="H13" i="45"/>
  <c r="A30" i="91"/>
  <c r="A61" i="109"/>
  <c r="L12" i="46"/>
  <c r="K12" i="46"/>
  <c r="J12" i="46"/>
  <c r="H12" i="46"/>
  <c r="A27" i="88"/>
  <c r="L13" i="46"/>
  <c r="K13" i="46"/>
  <c r="J13" i="46"/>
  <c r="H13" i="46"/>
  <c r="A30" i="89"/>
  <c r="L14" i="110"/>
  <c r="K14" i="110"/>
  <c r="J14" i="110"/>
  <c r="H14" i="110"/>
  <c r="L13" i="110"/>
  <c r="K13" i="110"/>
  <c r="J13" i="110"/>
  <c r="H13" i="110"/>
  <c r="L12" i="110"/>
  <c r="K12" i="110"/>
  <c r="J12" i="110"/>
  <c r="H12" i="110"/>
  <c r="A14" i="110"/>
  <c r="A13" i="110"/>
  <c r="A12" i="110"/>
  <c r="A26" i="121"/>
  <c r="A22" i="121"/>
  <c r="I18" i="121"/>
  <c r="I19" i="121"/>
  <c r="I8" i="121"/>
  <c r="A26" i="120"/>
  <c r="A22" i="120"/>
  <c r="I18" i="120"/>
  <c r="I19" i="120"/>
  <c r="I8" i="120"/>
  <c r="A26" i="119"/>
  <c r="A22" i="119"/>
  <c r="I18" i="119"/>
  <c r="I19" i="119"/>
  <c r="I8" i="119"/>
  <c r="F26" i="121"/>
  <c r="I13" i="110"/>
  <c r="I11" i="121"/>
  <c r="F26" i="120"/>
  <c r="I12" i="110"/>
  <c r="I11" i="120"/>
  <c r="F26" i="119"/>
  <c r="I14" i="110"/>
  <c r="I11" i="119"/>
  <c r="L12" i="51"/>
  <c r="K12" i="51"/>
  <c r="J12" i="51"/>
  <c r="H12" i="51"/>
  <c r="A29" i="115"/>
  <c r="A28" i="114"/>
  <c r="L13" i="51"/>
  <c r="K13" i="51"/>
  <c r="J13" i="51"/>
  <c r="H13" i="51"/>
  <c r="L14" i="51"/>
  <c r="K14" i="51"/>
  <c r="J14" i="51"/>
  <c r="H14" i="51"/>
  <c r="A29" i="116"/>
  <c r="I15" i="51"/>
  <c r="J15" i="51"/>
  <c r="K15" i="51"/>
  <c r="L15" i="51"/>
  <c r="H15" i="51"/>
  <c r="I16" i="51"/>
  <c r="J16" i="51"/>
  <c r="K16" i="51"/>
  <c r="L16" i="51"/>
  <c r="H16" i="51"/>
  <c r="K17" i="51"/>
  <c r="L17" i="51"/>
  <c r="H17" i="51"/>
  <c r="A34" i="117"/>
  <c r="I19" i="117"/>
  <c r="I20" i="117"/>
  <c r="I21" i="117"/>
  <c r="I22" i="117"/>
  <c r="I23" i="117"/>
  <c r="I24" i="117"/>
  <c r="I25" i="117"/>
  <c r="I26" i="117"/>
  <c r="I18" i="117"/>
  <c r="I27" i="117"/>
  <c r="L12" i="55"/>
  <c r="K12" i="55"/>
  <c r="J12" i="55"/>
  <c r="I12" i="55"/>
  <c r="H12" i="55"/>
  <c r="I7" i="92"/>
  <c r="I11" i="92"/>
  <c r="F40" i="92"/>
  <c r="A40" i="92"/>
  <c r="I18" i="92"/>
  <c r="I19" i="92"/>
  <c r="I20" i="92"/>
  <c r="I21" i="92"/>
  <c r="I22" i="92"/>
  <c r="I23" i="92"/>
  <c r="I24" i="92"/>
  <c r="I25" i="92"/>
  <c r="I26" i="92"/>
  <c r="I27" i="92"/>
  <c r="I28" i="92"/>
  <c r="I29" i="92"/>
  <c r="I30" i="92"/>
  <c r="I31" i="92"/>
  <c r="L12" i="56"/>
  <c r="K12" i="56"/>
  <c r="J12" i="56"/>
  <c r="H12" i="56"/>
  <c r="A26" i="95"/>
  <c r="L13" i="56"/>
  <c r="K13" i="56"/>
  <c r="J13" i="56"/>
  <c r="H13" i="56"/>
  <c r="A26" i="96"/>
  <c r="I19" i="116"/>
  <c r="I22" i="116" s="1"/>
  <c r="I7" i="116" s="1"/>
  <c r="I11" i="116" s="1"/>
  <c r="F29" i="116" s="1"/>
  <c r="I14" i="51" s="1"/>
  <c r="I20" i="116"/>
  <c r="I21" i="116"/>
  <c r="H18" i="116"/>
  <c r="I19" i="115"/>
  <c r="I20" i="115"/>
  <c r="I21" i="115"/>
  <c r="I18" i="114"/>
  <c r="I19" i="114"/>
  <c r="I20" i="114"/>
  <c r="A30" i="117"/>
  <c r="A25" i="116"/>
  <c r="I18" i="116"/>
  <c r="A25" i="115"/>
  <c r="I18" i="115"/>
  <c r="I22" i="115" s="1"/>
  <c r="I7" i="115" s="1"/>
  <c r="I11" i="115" s="1"/>
  <c r="F29" i="115" s="1"/>
  <c r="I13" i="51" s="1"/>
  <c r="A24" i="114"/>
  <c r="I17" i="114"/>
  <c r="L20" i="110"/>
  <c r="L15" i="45"/>
  <c r="K20" i="110"/>
  <c r="K15" i="45"/>
  <c r="K16" i="45" s="1"/>
  <c r="K12" i="39" s="1"/>
  <c r="K14" i="39" s="1"/>
  <c r="J20" i="110"/>
  <c r="J15" i="45" s="1"/>
  <c r="J16" i="45" s="1"/>
  <c r="J12" i="39" s="1"/>
  <c r="H20" i="110"/>
  <c r="H15" i="45" s="1"/>
  <c r="H16" i="45" s="1"/>
  <c r="H12" i="39" s="1"/>
  <c r="H14" i="39" s="1"/>
  <c r="I7" i="117"/>
  <c r="I8" i="117"/>
  <c r="I20" i="110"/>
  <c r="I15" i="45" s="1"/>
  <c r="I11" i="117"/>
  <c r="I19" i="89"/>
  <c r="I22" i="89" s="1"/>
  <c r="I20" i="89"/>
  <c r="I21" i="89"/>
  <c r="H18" i="89"/>
  <c r="I18" i="89"/>
  <c r="A25" i="89"/>
  <c r="A22" i="88"/>
  <c r="A25" i="91"/>
  <c r="I19" i="91"/>
  <c r="I20" i="91"/>
  <c r="I21" i="91"/>
  <c r="A22" i="96"/>
  <c r="I18" i="96"/>
  <c r="I19" i="96" s="1"/>
  <c r="I8" i="96" s="1"/>
  <c r="I11" i="96" s="1"/>
  <c r="F26" i="96" s="1"/>
  <c r="I13" i="56" s="1"/>
  <c r="A22" i="95"/>
  <c r="I18" i="95"/>
  <c r="I19" i="95"/>
  <c r="I8" i="95" s="1"/>
  <c r="I11" i="95" s="1"/>
  <c r="F26" i="95" s="1"/>
  <c r="I12" i="56" s="1"/>
  <c r="A36" i="92"/>
  <c r="I18" i="91"/>
  <c r="I18" i="88"/>
  <c r="I19" i="88" s="1"/>
  <c r="F34" i="117"/>
  <c r="L14" i="56"/>
  <c r="K14" i="56"/>
  <c r="H14" i="56"/>
  <c r="L13" i="55"/>
  <c r="K13" i="55"/>
  <c r="J13" i="55"/>
  <c r="I13" i="55"/>
  <c r="H13" i="55"/>
  <c r="H14" i="46"/>
  <c r="H14" i="45"/>
  <c r="L18" i="51"/>
  <c r="L13" i="39"/>
  <c r="K18" i="51"/>
  <c r="K13" i="39"/>
  <c r="H18" i="51"/>
  <c r="H13" i="39"/>
  <c r="L14" i="46"/>
  <c r="L14" i="45"/>
  <c r="L16" i="45"/>
  <c r="L12" i="39" s="1"/>
  <c r="L14" i="39" s="1"/>
  <c r="K14" i="46"/>
  <c r="K14" i="45"/>
  <c r="J14" i="46"/>
  <c r="J14" i="45"/>
  <c r="I53" i="109" l="1"/>
  <c r="I7" i="109" s="1"/>
  <c r="I22" i="91"/>
  <c r="I8" i="91" s="1"/>
  <c r="I11" i="91" s="1"/>
  <c r="F30" i="91" s="1"/>
  <c r="I12" i="45" s="1"/>
  <c r="I7" i="88"/>
  <c r="I8" i="88"/>
  <c r="I7" i="89"/>
  <c r="I21" i="114"/>
  <c r="I6" i="114" s="1"/>
  <c r="J14" i="56"/>
  <c r="J17" i="51" s="1"/>
  <c r="J18" i="51" s="1"/>
  <c r="J13" i="39" s="1"/>
  <c r="J14" i="39" s="1"/>
  <c r="I14" i="56"/>
  <c r="I17" i="51" s="1"/>
  <c r="I8" i="109" l="1"/>
  <c r="I11" i="109" s="1"/>
  <c r="F61" i="109" s="1"/>
  <c r="I13" i="45" s="1"/>
  <c r="I11" i="88"/>
  <c r="F27" i="88" s="1"/>
  <c r="I12" i="46" s="1"/>
  <c r="I8" i="89"/>
  <c r="I11" i="89" s="1"/>
  <c r="F30" i="89" s="1"/>
  <c r="I13" i="46" s="1"/>
  <c r="I7" i="114"/>
  <c r="I10" i="114" s="1"/>
  <c r="F28" i="114" s="1"/>
  <c r="I12" i="51" s="1"/>
  <c r="I18" i="51" s="1"/>
  <c r="I13" i="39" s="1"/>
  <c r="I14" i="46" l="1"/>
  <c r="I14" i="45" s="1"/>
  <c r="I16" i="45" s="1"/>
  <c r="I12" i="39" s="1"/>
  <c r="I14" i="39" s="1"/>
</calcChain>
</file>

<file path=xl/sharedStrings.xml><?xml version="1.0" encoding="utf-8"?>
<sst xmlns="http://schemas.openxmlformats.org/spreadsheetml/2006/main" count="1393" uniqueCount="373">
  <si>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</si>
  <si>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</si>
  <si>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</si>
  <si>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</si>
  <si>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</si>
  <si>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</si>
  <si>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</si>
  <si>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</si>
  <si>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</si>
  <si>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</si>
  <si>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</si>
  <si>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</si>
  <si>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</si>
  <si>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</si>
  <si>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</si>
  <si>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</si>
  <si>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</si>
  <si>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</si>
  <si>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</si>
  <si>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</si>
  <si>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</si>
  <si>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</si>
  <si>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</si>
  <si>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</si>
  <si>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</si>
  <si>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</si>
  <si>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</si>
  <si>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</si>
  <si>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</si>
  <si>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</si>
  <si>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</si>
  <si>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</si>
  <si>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</si>
  <si>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</si>
  <si>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</si>
  <si>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</si>
  <si>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</si>
  <si>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</si>
  <si>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</si>
  <si>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შუალედური შედეგი</t>
  </si>
  <si>
    <t>ქვეპროგრამების დასახელება</t>
  </si>
  <si>
    <t>02 01 01</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</si>
  <si>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</si>
  <si>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</si>
  <si>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</si>
  <si>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</si>
  <si>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წარმოდგენილი წლიური ანგარიში</t>
  </si>
  <si>
    <t xml:space="preserve"> ქვეყანაში არსებული საგანგებო მდგომარეობა. 
</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</si>
  <si>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</si>
  <si>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</si>
  <si>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მუნიციპალიტეტის სოფლებში საუბნო საავტომობილო გზების სარეაბილიტაციო სამუშაოების ჩატარება, სანიაღვრე და საწრეტი არხების მოწყობა, ფერდსამაგრი კედლების მოწყობა და სავალი ნაწილების ბეტონის საფარით დაფარვა</t>
  </si>
  <si>
    <t>2027 წელი</t>
  </si>
  <si>
    <t>2028 წელი</t>
  </si>
  <si>
    <t>2029 წელი</t>
  </si>
  <si>
    <t>2026-2029 წწ.</t>
  </si>
  <si>
    <t>ინფრასტრუქტურისა და მუნიციპალური კომუნალური სერვისების განვითარება</t>
  </si>
  <si>
    <t>მუნიციპალური ბიუჯეტი</t>
  </si>
  <si>
    <t>სხვა წყარო</t>
  </si>
  <si>
    <t>სახელმწიფო ბიუჯეტი</t>
  </si>
  <si>
    <t xml:space="preserve">  </t>
  </si>
  <si>
    <t>2025 წელი (საბაზისო მაჩვენებელი)</t>
  </si>
  <si>
    <t>2026 წელი (მიზნობრივი მაჩვენებელი)</t>
  </si>
  <si>
    <t>სუბსიდია</t>
  </si>
  <si>
    <t>2025 წელი (მიზნობრივი მაჩვენებელი)</t>
  </si>
  <si>
    <t>2028  წელი</t>
  </si>
  <si>
    <t>2029  წელი</t>
  </si>
  <si>
    <t>არაფინანსური აქტივები</t>
  </si>
  <si>
    <t>შრომის ანაზღაურება</t>
  </si>
  <si>
    <t>სულ ჯამი</t>
  </si>
  <si>
    <t>სხვა ხარჯები</t>
  </si>
  <si>
    <t>ა.ა.ი.პ. ქედის სასპორტო სკოლა</t>
  </si>
  <si>
    <t>სპორტული ღონისძიების მხარდაჭერა</t>
  </si>
  <si>
    <t>სპორტული კლუბების განვითარების მხარდაჭერა</t>
  </si>
  <si>
    <t>2025 წელი გეგმა</t>
  </si>
  <si>
    <t>2026 წელი პროექტი</t>
  </si>
  <si>
    <t>2027 წელი პროგნოზი</t>
  </si>
  <si>
    <t>2028 წელი პროგნოზი</t>
  </si>
  <si>
    <t>2029 წელი პროგნოზი</t>
  </si>
  <si>
    <t>საქონელი და მომსახურეობა</t>
  </si>
  <si>
    <t>არაფინანსური აქტივების ზრდა</t>
  </si>
  <si>
    <t>05 01 01</t>
  </si>
  <si>
    <t>სპორტის განვითარების ხელშეწყობა</t>
  </si>
  <si>
    <t>შ.პ.ს. სარაგბო კლუბი ფირალები</t>
  </si>
  <si>
    <t>ააიპ ,,ბავშვთა საფეხბურთო კლუბი ქედა"</t>
  </si>
  <si>
    <t>05 01 02</t>
  </si>
  <si>
    <t>05 01 03</t>
  </si>
  <si>
    <t>05 01 03 02</t>
  </si>
  <si>
    <t>05 01 03 01</t>
  </si>
  <si>
    <t>05 01 04 02</t>
  </si>
  <si>
    <t>05 01 04 03</t>
  </si>
  <si>
    <t>სასპორტო ინფრასტრუქტურის  მშენებლობა და რეაბილიტაცია</t>
  </si>
  <si>
    <t xml:space="preserve"> </t>
  </si>
  <si>
    <t>ა.(ა).ი.პ ქედის კულტურის ცენტრი</t>
  </si>
  <si>
    <t>ა.ა.ი.პ. ქედის სახელოვნებო სკოლა</t>
  </si>
  <si>
    <t>ა.ა.ი.პ. ქედის ისტორიული მუზეუმი</t>
  </si>
  <si>
    <t>კულტურული ღონისძიების ორგანიზება, მხარდაჭერა და ხელშეწყობა</t>
  </si>
  <si>
    <t>კულტურის სახლების, კლუბებისა და ბიბლიოთეკების მშენებლობა- რეაბილიტაცია და ინვენტარით აღჭურვა</t>
  </si>
  <si>
    <t>კულტურის განვითარების ხელშეწყობა</t>
  </si>
  <si>
    <t>05 02</t>
  </si>
  <si>
    <t>05 02 02</t>
  </si>
  <si>
    <t>05 02 03</t>
  </si>
  <si>
    <t>05 02 04</t>
  </si>
  <si>
    <t>ინტელექტუალური და შემეცნებითი პროექტების მხარდაჭერა</t>
  </si>
  <si>
    <t>ახალგაზრდობის განვითარების ხელშეწყობა</t>
  </si>
  <si>
    <t>05 02 05</t>
  </si>
  <si>
    <t xml:space="preserve"> ა.(ა).ი.პ ქედის კულტურის ცენტრი</t>
  </si>
  <si>
    <t>დაბა ქედის კულტურის სახლის რეაბილიტაცია</t>
  </si>
  <si>
    <t>წონიარისის კულტურის სახლის რეაბილიტაცია</t>
  </si>
  <si>
    <t>05 02 06</t>
  </si>
  <si>
    <t>05 02 06 01</t>
  </si>
  <si>
    <t>05 02 06 02</t>
  </si>
  <si>
    <t>კულტურა, ახალგაზრდობა და სპორტი</t>
  </si>
  <si>
    <t>05 00</t>
  </si>
  <si>
    <t>05 01</t>
  </si>
  <si>
    <t>კულტურის ცენტრის თანამშრომელთა და ღონისძიების დამსწრეთა რაოდენობა</t>
  </si>
  <si>
    <t>სივრცითი მოწყობის, არქიტექტურისა და მშენებლობის სამსახური, ეკონომიკური განვითარების სამსახური</t>
  </si>
  <si>
    <t>ყოველ კვარტალურად წარმოდგენილი ანგარიში</t>
  </si>
  <si>
    <t>ქვეყანაში არსებული საგანგებო მდგომარეობა</t>
  </si>
  <si>
    <t>საბოლოო  შედეგის შეფასების ინდიკატორი</t>
  </si>
  <si>
    <t xml:space="preserve">შენობა აშენებულია გასულ საუკუნეში, დაზიანებულია შიდა ფართის კედლები, იატაკი და კარ-ფანჯრები, რასაც ესაჭიროება კაპიტალური რემონტი. </t>
  </si>
  <si>
    <t>წონიარისის კულტურის სახლის შენობის შიდა ფართისა  და გარე ფასადების სარეაბილიტაციო სამუშაოების ჩატარება</t>
  </si>
  <si>
    <t xml:space="preserve">შენობა აშენებულია გასული საუკუნის 80-იან წლებში, რის შემდგომ მას არ ჩატარებია სარეაბილიტაციო სამუშაოები და საჭიროებს გადაუდებელ კაპიტალურ რემონტს. </t>
  </si>
  <si>
    <t xml:space="preserve">  გარემონტებული შენობა კულტურული ღონისძიებების გამართვისა და სამუშაო პროცესისთვის</t>
  </si>
  <si>
    <t>კულტურის ცენტრის თანამშრომელთა და მოსარგებლეთა საერთო რაოდენობა</t>
  </si>
  <si>
    <t>ქედის მუნიციპალიტეტის  მერია</t>
  </si>
  <si>
    <t xml:space="preserve"> ქვეყანაში არსებული საგანგებო მდგომარეობა. </t>
  </si>
  <si>
    <t>მონიტორინგი</t>
  </si>
  <si>
    <t>2026               წელი</t>
  </si>
  <si>
    <t>2027             წელი</t>
  </si>
  <si>
    <t>განათლების, კულტურის, სპორტის, ტურიზმის, ახალგაზრდულ საკითხთა და ძეგლთა დაცვის სამსახური</t>
  </si>
  <si>
    <t>ახალგაზრდების ინტელექტუალურ-შემეცნებით პროექტებში  ჩართვა და მხარდაჭერა</t>
  </si>
  <si>
    <t xml:space="preserve">  პროგრამის ფარგლებში დაფინანსდება სხვადასხვა ინტელექტუალური, გასართობი და შემეცნებითი პროგრამები, რაც ხელს შეუწყობს ახალგაზრდებში ინტელექტუალური დონის ამაღლებას, ხალისიანი და მსუბუქი განწყობილების შექმნას, მოსწავლეთა შემოქმედებითი უნარების განვითარებას და სტიმულირებას, ახალგაზრდების გაერთიანებას ინტერესების მიხედვით, მათი შესაძლებლობების მაქსიმალურ გამოვლენას, კლუბური და გუნდური მუშაობის უნარების შეძენასა და განვითარებას. შექმნილია თანაბარი პირობები გოგოებისა და ბიჭებისთვის</t>
  </si>
  <si>
    <r>
      <rPr>
        <b/>
        <sz val="10"/>
        <rFont val="Sylfaen"/>
        <family val="1"/>
      </rPr>
      <t>მუნიციპალიტეტის პირველობა იუმორისტულ და  საზრიან საჯარო სკოლის გუნდებს შორის</t>
    </r>
    <r>
      <rPr>
        <sz val="10"/>
        <rFont val="Sylfaen"/>
        <family val="1"/>
      </rPr>
      <t xml:space="preserve">
ქვეპროგრამის ფარგლებში დაგეგმილია  მუნიციპალიტეტის ექვსი საჯარო სკოლის გუნდებს შორის  შეჯიბრი, რომელიც ითვალისწინებს საჯარო სკოლის გუნდების მომზადებას, სარეჟისორო ხარჯების ანაზღაურებას, დასკვნით ფინალურ თამაშზე  მონაწილე გუნდების ერთჯერადი კვებით უზრუნველყოფას, გამოვლინდება სამი გამარჯვებული გუნდი, რომლებიც დაჯილდოვდებიან ფასიანი საჩუქრებით და გარდამავალი თასით. </t>
    </r>
  </si>
  <si>
    <t xml:space="preserve"> აჭარის ჩემპიონატი ინტელექტუალურ თამაშში რა? სად? როდის?"
ღონისძიების ფარგლებში დაგეგმილია: მუნიციპალიტეტის საჯარო სკოლების  გუნდებს შორის  შეჯიბრი, გამოვლინდება სამი გამარჯვებული გუნდი და მეორე ეტაპზე გადასული გუნდები მონაწილეობას მიიღებენ ქ. ბათუმში დასკვნით ფინალურ თამაშში. ქვეპროგრამის ფარგლებში დაფინანსდება  გუნდების კვების და სატრანსპორტო მომსახურება.</t>
  </si>
  <si>
    <r>
      <rPr>
        <b/>
        <sz val="10"/>
        <rFont val="Sylfaen"/>
        <family val="1"/>
      </rPr>
      <t>,,აჭარის რეგიონული ლიგა"</t>
    </r>
    <r>
      <rPr>
        <sz val="10"/>
        <rFont val="Sylfaen"/>
        <family val="1"/>
      </rPr>
      <t xml:space="preserve">
ღონისძიების ფარგლებში დაგეგმილია მუნიციპალიტეტის ნაკრები გუნდის მომზადება ორგანიზატორის მიერ, გუნდი მონაწილეობას მიიღებს დასკვნით ფინალურ თამაშში ორგანიზატორის მიერ  შერჩეულ აჭარის ერთ-ერთ მუნიციპალიტეტში. ქვეპროგრამის ფარგლებში დაფინანსდება  გუნდის კვების(სატრასპორტო) და  გულშემატკივართა სატრანსპორტო მომსახურება.</t>
    </r>
  </si>
  <si>
    <r>
      <rPr>
        <b/>
        <sz val="10"/>
        <rFont val="Sylfaen"/>
        <family val="1"/>
      </rPr>
      <t>მუნიციპალური პირველობა ინტელექტუალურ თამაშში რა? სად? როდის?</t>
    </r>
    <r>
      <rPr>
        <sz val="10"/>
        <rFont val="Sylfaen"/>
        <family val="1"/>
      </rPr>
      <t xml:space="preserve">
ღონისძიების ფარგლებში დაგეგმილია: მუნიციპალიტეტის საჯარო სკოლების  გუნდებს შორის  შეჯიბრი, გამოვლინდება სამი გამარჯვებული გუნდი, გუნდები დაჯილდოვდებიან ფასიანი საჩუქრებით </t>
    </r>
  </si>
  <si>
    <r>
      <rPr>
        <b/>
        <sz val="10"/>
        <rFont val="Sylfaen"/>
        <family val="1"/>
      </rPr>
      <t xml:space="preserve"> მუნიციპალიტეტში მცხოვრები მოსწავლე-ახალგაზრდებისა და სტუდენტების მხარდამჭერი ღონისძიებები</t>
    </r>
    <r>
      <rPr>
        <sz val="10"/>
        <rFont val="Sylfaen"/>
        <family val="1"/>
      </rPr>
      <t xml:space="preserve">
 (სხვადასხვა სახის ახალგაზრდული აქტივობების, კონფერენციებში, გაცვლით პროგრამებში  მონაწილე სტუდენტების მხარდამჭერი ღონისძიებები და სხვა) სხვადასხვა სახის ახალგაზრდული აქტივობების,  კონფერენციებში,გაცვლით პროგრამებში მონაწილე სტუდენტების მხარდამჭერი ღონისძიებები და სხვა.</t>
    </r>
  </si>
  <si>
    <r>
      <rPr>
        <b/>
        <sz val="10"/>
        <rFont val="Sylfaen"/>
        <family val="1"/>
      </rPr>
      <t xml:space="preserve"> ახალგაზრდობის საერთაშორისო დღის აღნიშვნა</t>
    </r>
    <r>
      <rPr>
        <sz val="10"/>
        <rFont val="Sylfaen"/>
        <family val="1"/>
      </rPr>
      <t xml:space="preserve">
ახალგაზრდების წახალისება, საზოგადოების ცნობიერების ასამაღლებლად, ღონისძიებაში მონაწილეობას მიიღებენ მუნიციპალიტეტში მცხოვრები ახალგაზრდები. დაგეგმილია სხვადასხვა აქტივობები, გასართობი და შემეცნებით პროგრამებში</t>
    </r>
  </si>
  <si>
    <r>
      <rPr>
        <b/>
        <sz val="10"/>
        <rFont val="Sylfaen"/>
        <family val="1"/>
      </rPr>
      <t>პაემანი პოეზიასთან</t>
    </r>
    <r>
      <rPr>
        <sz val="10"/>
        <rFont val="Sylfaen"/>
        <family val="1"/>
      </rPr>
      <t xml:space="preserve">
პროგრამის მიზანს წარმოადგენს ახალგაზრდების დაინტერესება პროზით და ახალგაზრდა დამწყები პოეტების შემოქმედების გაცნობა საზოგადოებისათვის.</t>
    </r>
  </si>
  <si>
    <r>
      <rPr>
        <b/>
        <sz val="10"/>
        <rFont val="Sylfaen"/>
        <family val="1"/>
      </rPr>
      <t>კითხვის კონკურსი ინგლისურ ენაში</t>
    </r>
    <r>
      <rPr>
        <sz val="10"/>
        <rFont val="Sylfaen"/>
        <family val="1"/>
      </rPr>
      <t xml:space="preserve">
ღონისძიებაში მონაწილეობას მიიიღებენ მუნიციპალიტეტის საჯარო სკოლების მოსწავლეები დაახლობით 200-მდე მოსწავლე, ღონისძიების მიზანია ახალგაზრდებში წიგნისადმი სიყვარულის გაზრდა და ინგლისური ენის პოპულარიზაცია. </t>
    </r>
  </si>
  <si>
    <r>
      <rPr>
        <b/>
        <sz val="10"/>
        <rFont val="Sylfaen"/>
        <family val="1"/>
      </rPr>
      <t xml:space="preserve"> ტრეინინგ-სემინარი ახალგაზრდებისათვის, (არაფორმალური განათლება)"</t>
    </r>
    <r>
      <rPr>
        <sz val="10"/>
        <rFont val="Sylfaen"/>
        <family val="1"/>
      </rPr>
      <t xml:space="preserve">
ქვეპროგრამის მიზანია ტრეინინგ-სემინარის ჩატარება აქტუალურ თემებზე და მიზნად ისახავს ახალგაზრდებში უნარ-ჩვევების, კომპეტენციების, ღირებულებების განვითარებასა და ჩამოყალიბებას არაფორმალურ, ბუნებრივ გარემოში, სადაც ახალგაზრდას  უქმნის მოტივაციას, იმოქმედონ და ისწავლონ საკუთარი ინტერესების მიხედვით.</t>
    </r>
  </si>
  <si>
    <r>
      <rPr>
        <b/>
        <sz val="10"/>
        <rFont val="Sylfaen"/>
        <family val="1"/>
      </rPr>
      <t>თავისუფალი პროექტების დაფინანსება</t>
    </r>
    <r>
      <rPr>
        <sz val="10"/>
        <rFont val="Sylfaen"/>
        <family val="1"/>
      </rPr>
      <t xml:space="preserve">
ქვეპროგრამის ფარგლებში დაფინასდება ახალგაზრდების მიერ ინიცირებული პროექტები. პროექტის დაფინანსება ხელს შეუწყობს ახალგაზრდების სწავლისადმი სიყვარულის გაზრდას, ახალგაზრდების გაერთიანებას ინტერესების მიხედვით, მათი შესაძლებლობების მაქსიმალურ გამოვლენას.</t>
    </r>
  </si>
  <si>
    <r>
      <rPr>
        <b/>
        <sz val="10"/>
        <rFont val="Sylfaen"/>
        <family val="1"/>
      </rPr>
      <t>გაიცანი საქართველო</t>
    </r>
    <r>
      <rPr>
        <sz val="10"/>
        <rFont val="Sylfaen"/>
        <family val="1"/>
      </rPr>
      <t xml:space="preserve"> ღონისძიების ფარგლებში დაგეგმილია  საქართველოში ტერიტორიაზე ისტორიული და ღირშესანიშნავი ადგილების მონახულება, ღონისძიების  მონაწილეობას მიიღებენ 14-28 წლამდე ახალგაზრდები.</t>
    </r>
  </si>
  <si>
    <r>
      <rPr>
        <b/>
        <sz val="10"/>
        <rFont val="Sylfaen"/>
        <family val="1"/>
      </rPr>
      <t xml:space="preserve"> გავულამაზოთ ერთი დღე  შეზღუდული  შესაძლებლობის  მქონე ახალგაზრდებს</t>
    </r>
    <r>
      <rPr>
        <sz val="10"/>
        <rFont val="Sylfaen"/>
        <family val="1"/>
      </rPr>
      <t xml:space="preserve">
ღონისძიების ფარგლებში ფასიანი საჩუქრები გადაეცემა მუნიციპალიტეტში მცხოვრებ შშმ პირებს</t>
    </r>
  </si>
  <si>
    <r>
      <rPr>
        <b/>
        <sz val="10"/>
        <rFont val="Sylfaen"/>
        <family val="1"/>
      </rPr>
      <t xml:space="preserve"> ლაშქრობების და ბანაკის  მოწყობა ღირშესანიშნავ ადგილებში</t>
    </r>
    <r>
      <rPr>
        <sz val="10"/>
        <rFont val="Sylfaen"/>
        <family val="1"/>
      </rPr>
      <t xml:space="preserve">
ღონისძიების მიზანია ახალგაზრდებში სწავლისადმი მოტივაციის ამაღლება და საქართველოს  არსებული ისტორიული ძეგლების და ღირსშესანიშნავი ადგილების გაცნობა.</t>
    </r>
  </si>
  <si>
    <t>05 02 05 01</t>
  </si>
  <si>
    <t>ინტელექტუალურ- შემეცნებითი პროექტების რაოდენობა, რომელიც ორგანიზებულია მუნიციპალიტეტის მხარდაჭერით</t>
  </si>
  <si>
    <t>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</si>
  <si>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მუნიციპალიტეტის მხარდაჭერით განხორციელებული ინტელექტუალურ- შემეცნებით პროექტებში ჩართული ახალგაზრდების რაოდენობა (არანაკლებ)</t>
  </si>
  <si>
    <t xml:space="preserve">600 (მათ შორის გოგონა45%, ვაჟი55%) </t>
  </si>
  <si>
    <t>630 (მათ შორის გოგონა 45%, ვაჟი55%)</t>
  </si>
  <si>
    <t>ქვეყანაში არსებული საგანგებო მდგომარეობა.</t>
  </si>
  <si>
    <t>გაზრდილია ახალგაზრდების მონაწილეობა ინტელექტუალურ-შემეცნებით პროექტებში</t>
  </si>
  <si>
    <t xml:space="preserve"> ახალგაზრდობის გააქტიურება და სამოქალაქო აქტივობებში ჩართვა, ახალგაზრდული ინიციატივების წახალისება, ახალგაზრების შესაძლებლობების რეალიზება და მათი სამოქალაქო ცნობიერების ამაღლების ხელშეწყობა</t>
  </si>
  <si>
    <t>ახალგაზრდები ს ინიციატივით განხორციელებული პროექტების რაოდენობა</t>
  </si>
  <si>
    <t>ღონისძიებებში ჩართულ ახალგაზრდების რაოდენობა(არანაკლებ)</t>
  </si>
  <si>
    <t>აოდენობა</t>
  </si>
  <si>
    <t>გაუთვალისწინებელი ხარჯი</t>
  </si>
  <si>
    <t xml:space="preserve">სხვადასხვა ტრენინგის ჩატარება </t>
  </si>
  <si>
    <t>სხვადასხვა მუნიციპალიტეტში მცხოვრები მოსწავლეებისა და ახალგაზრდების ჩართვა ღონისძიებებში, ღონისძიებებთან დაკავშირებული თანმდევი აქტივობების განხორციელება, ტრანსპორტირება, კვებით უზრუნველყოფა, მონაწილეთა დაჯილდოვება ფასიანი საჩუქრებითა და ვაუჩერებით.</t>
  </si>
  <si>
    <t>სიმღერისა და  ცეკვის ფოლკლორული ანსამბლებისა და ინდივიდუალური შემსრულებლების  ჩართვა  სხვადასხვა ღონისძიებაში. ღონისძიების ფარგლებში განხორციელდება  სატრანსპორტო, კვებითი მომსახურება ასევე ღონისძიების თანმდევი აქტივობები</t>
  </si>
  <si>
    <r>
      <rPr>
        <b/>
        <sz val="9"/>
        <rFont val="Sylfaen"/>
        <family val="1"/>
      </rPr>
      <t xml:space="preserve">ეროვნული, ადგილობრივი და საერთაშორისო დღეების აღნიშვნა </t>
    </r>
    <r>
      <rPr>
        <sz val="9"/>
        <rFont val="Sylfaen"/>
        <family val="1"/>
      </rPr>
      <t xml:space="preserve">
ღონისძიებები განხორციელდება მთელი წლის განმავლობაში, ჩატარდება  საერთაშორისო დღეებისადმი მიძღვნილი ღონისძიებები: დედისა და ქალთა საერთაშორისო დღისადმი მიძღვნილი ღონისძიება,        
დაუნის სინდრომის მსოფლიო დღე, აუტიზმის საერთაშორისო დღე, აღდგომის ბრწყინვალე დღესასწაული, შშმ პირთა უფლებების დაცვის დღე, ბაირამი, 9 მაისი- ფაშიზმზე გამარჯვების დღე, 9 აპრილი, 26 მაისი - საქართველოს დამოუკიდებლობის დღე, ბავშვთა დაცვის საერთაშორისო დღე, ბულინგთან ბრძოლის საერთაშორისო დღე,  8 აგვისტოს დღისადმი მიძღვნილი ღონისძიება, დედამიწის საერთაშორისო დღე, ხანდაზმულთა საერთაშორისო დღე, მასწავლებელთა დღისადმი მიძღვნილი ღონისძიება  და სხვადასხვა ადგილობრივი და საერთაშორისო დღეებთან დაკავშირებული ღონისძიებები. მოეწყობა ცნობიერების ამაღლების მიზნით ტერინინგები, მხატვრული, დოკუმენტური, კულტურული, შემეცნებითი, გასართობი და სხვა აქტივობები. პროგრამის ფარგლებში მოეწყობა სხვადასხვა გამოფენები, გასართობი შოუები, მომღერლებისა და ბენდების მოწვევა,  სხვადასხვა ღონისძიებების ფარგლებში განხორციელდება ბენეფიციარების შერჩევა და ფასიანი საჩუქრებით დაჯილდოვება. სხვა თანმდევი აქტოვობების განხორციელება. დიზაინერის მიწვევა , კუთხეების მოწყობა, გამოფენა და სხვა აქტივობები</t>
    </r>
  </si>
  <si>
    <r>
      <rPr>
        <b/>
        <sz val="9"/>
        <rFont val="Sylfaen"/>
        <family val="1"/>
      </rPr>
      <t>ტურიზმის განვითარებისა  და კულტურული ძეგლების  პოპულარიზაციის  ხელშემწყობი ღონისძიებები</t>
    </r>
    <r>
      <rPr>
        <sz val="9"/>
        <rFont val="Sylfaen"/>
        <family val="1"/>
      </rPr>
      <t xml:space="preserve">
მოეწყობა კულტურულ ძეგლებისა და მიმდებარე ტერიტორიების დასუფთავება, ექსკურსიები, ლაშქრობები, კულტურულ-საგანმანათლებლო ტრეინინგები და სხვა აქტივობები. შუამთობა - ღონისძიების ფარგლებში მოეწყობა კონცერტები, ლაშქრობები, ადგილობრივი მთის მოიალაღეების მონახულება,  ტრანსპორტირება, კვებითი მომსახურება, ხილისა და საკონდიტრო პროდუქციის შეძენა და გადაცემა, სტუმრების მოწვევა, ხანდაზმულთა ან/და მთის უხუცესი მოიალაღეების დაჯილდოვება, ფასიანი საჩუქრების გადაცემა,  ღონისძიების ორგანიზებისათვის სხვასახვა აქტივობების განხორციელება</t>
    </r>
  </si>
  <si>
    <r>
      <rPr>
        <b/>
        <sz val="9"/>
        <rFont val="Sylfaen"/>
        <family val="1"/>
      </rPr>
      <t>შშმ პირთა ჩართვა კულტურულ, საგანმანათლებლო  და   სხვადასხვა  ღონისძიებებში</t>
    </r>
    <r>
      <rPr>
        <sz val="9"/>
        <rFont val="Sylfaen"/>
        <family val="1"/>
      </rPr>
      <t xml:space="preserve">
 სხვადასხვა აქტივობების, ექსკურსიების ჩატარება, ღონისძიებების ფარგლებში სატრანსპორტო და კვებითი მომსახურების უზრუნველყოფა, ღამისთევა, საინფორმაციო შეხვედრები, ფასიანი საჩუქრების გადაცემა და სხვადასხვა ღონისძიებების თანმდევი აქტივობების განხორციელება.</t>
    </r>
  </si>
  <si>
    <r>
      <rPr>
        <b/>
        <sz val="9"/>
        <rFont val="Sylfaen"/>
        <family val="1"/>
      </rPr>
      <t>ქედის ხანდაზმულთა კლუბი „ღირსეული სიბერე“ ხელშემწყობი ღონისძიებები</t>
    </r>
    <r>
      <rPr>
        <sz val="9"/>
        <rFont val="Sylfaen"/>
        <family val="1"/>
      </rPr>
      <t xml:space="preserve">
სხვადასხვა აქტივობების, ექსკურსიების ჩატარება, ღონისძიებების ფარგლებში სატრანსპორტო და კვებითი მომსახურების უზრუნველყოფა, ღამისთევის უზრუნველყოფა, საინფორმაციო შეხვედრები, ფასიანი საჩუქრების გადაცემა და სხვადასხვა ღონისძიებების თანმდევი აქტივობების განხორციელება.</t>
    </r>
  </si>
  <si>
    <r>
      <rPr>
        <b/>
        <sz val="9"/>
        <rFont val="Sylfaen"/>
        <family val="1"/>
      </rPr>
      <t xml:space="preserve">კულტურულ-საგანმანათლებლო ღონისძიებები </t>
    </r>
    <r>
      <rPr>
        <sz val="9"/>
        <rFont val="Sylfaen"/>
        <family val="1"/>
      </rPr>
      <t xml:space="preserve">
კულტურულ-საგანმანათლებლო ღონისძიებების ჩატარება, გამარჯვებული  ბენეფიციართა დაჯილდოვება ფულადი საჩუქრით, წიგნის დაბეჭდვა. სწავლით დაინტერესება, წახალისება, სწავლის პროცესში თანაბარი გარემოს შექმნა სკოლებსა და ბაღებში, მასტერკლასების ჩატარება, ცნობიერების ასამაღლებელი ტრენინგების ჩატარება,ინტერმუნიციპალური ღონისძიების ჩატარება, „ნიკო კეცხოველის სასკოლო პრემიის“ ფარგლებში განსახორციელებელი ღონისძიებების ორგანიზება/ჩატარება და  სხვადასხვა  ღონისძიებების თანმდევი აქტივობების განხორციელება. მუნიციპალიტეტში არსებული საჯარო სკოლების საიუბილეო საღამოების ორგანიზება</t>
    </r>
  </si>
  <si>
    <t>გაზრდილი კულტურული ცხოვრების აქტივობა, კულტურული ცხოვრების გამრავალფეროვნება, კულტურული აქტივობების განვითარების ხელშეწყობა, საზოგადოებაში ცნობიერების ამაღლება, ტურიზმის განვითარება, ნიჭიერი ახალგაზრდების წარმოჩენა, ხანდაზმულთა, ღვაწლმოსილ ადამიანთა დაფასება, შშმ პირთა ჩართულობა სხვადასხვა ღონისძიებებსა და აქტოვობებში</t>
  </si>
  <si>
    <t>ღონისძიების ფარგლებში განხორციელდება მუნიციპალიტეტში არსებული ანსამბლების, გუნდებისა და ინდივიდუალური შემსრულებლების მონაწილეობა ადგილობრივ, საერთაშორისო და სხვადასხვა ღონისძიებებში, ჩატარდება ტრეინინგები,  მოეწყობა გამოფენები ადგილობრივ, საერთაშორისო ფესტივალებსა და  სხვადასხვა ღონისძიებებში, კულტურული ღონისძიებების მხარდაჭერა;  მოეწყობა ღონისძიებები საერთაშორისო დღეებთან დაკავშირებით, ასევე სხვადასხვა ღონისძიების ფარგლებში მოწვეული იქნებიან ბენეფიციარები, რომლებიც დაჯილდოვდებიან ფასიანი საჩუქრებით. უზრუნველყოფილი იქნება ფესტივალებსა და ღონისძიებებში მონაწილეთა კვება, სატრანსპორტო და სხვა თანმდევი მომსახურებები.  ხელოვანთა ხელშეწყობა,  რომლებიც მონაწილეობას  მიიღებენ საერთაშორისო  კონკურსებში,  ფესტივალებსა  თუ გამოფენებში, ეროვნული ღონისძიებების პოპულარიზაციის მიზნით მოსახლეობაში შესაბამისი გარემოს შექმნა. ახალგაზრდებში ცნობიერების ამაღლების მიზნით მოეწყობა კულტურულ-გასართობი ლაშქრობები, ექსკურსიები, ტრენინგები და სხვა აქტივობები. ხელი შეეწყობა ნიჭიერი ახალგაზრდების წარმოჩენას, მათი სწავლით დაინტერესებას. ღვაწლმოსილ ადამიანთა დაფასება საზოგადოებაში შეტანილი მნიშვნელოვანი წვლილისათვის, შშმპ ჩართვა ღონისძიებებსა და სხვადასხვა აქტივობებში. ტრადიციული ხელოვნების, ქართული ხალხური სიმღერისა და ცეკვის წარმოჩენა და პოპულარიზაცია ახალგაზრდა თაობაში, ნიჭიერი შემსრულებლების გამოვლენა და მონაწილეთა შორის შემოქმედებით სიახლეთა გაზიარება, არამატერიალური კულტურული მემკვიდრეობის დაცვა და პოპულარიზაცია.</t>
  </si>
  <si>
    <r>
      <t xml:space="preserve">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შემცირებული უთანასწორობა</t>
    </r>
  </si>
  <si>
    <t>41 </t>
  </si>
  <si>
    <t>ქედის მუნიციპალიტეტის მერიის შესაბამისი სამსახური, ა(ა)იპი-ები</t>
  </si>
  <si>
    <t>შესაბამისი ორგანიზაციებიდან მოწოდებული ინფორმაცია</t>
  </si>
  <si>
    <t>ელექტრონულ ტენდერში მონაწილეობის მიუღებლობა</t>
  </si>
  <si>
    <t>ქედის მუნიციპალიტეტში კულტურის პროექტების განხორციელების, კულტურისა და ხელოვნების სფეროს ხელმისაწვდომობის, შემოქმედებითი ინდუსტრიების განვითარების ხელშეწყობა და კულტურის პოპულარიზაცია</t>
  </si>
  <si>
    <t>ადგილობრივი მნიშვნელობის კულტურული ღონისძიებების რაოდენობა</t>
  </si>
  <si>
    <t xml:space="preserve">მუნიციპალიტეტის მერია. </t>
  </si>
  <si>
    <t xml:space="preserve">კულტურული და სახელოვნებო ღონისძიებების მონაწილეთა საერთო რაოდენობა </t>
  </si>
  <si>
    <t>მუნიციპალიტეტის მერია, მუნიც.დაქვემდ. ორგანიზაციები</t>
  </si>
  <si>
    <t>ხელშეწყობილი კულტურულ-საგანმანათლებლო დაწესებულებები</t>
  </si>
  <si>
    <t>კულტურული და სახელოვნებო სკოლების 18 წლამდე ბენეფიციართა საერთო რაოდენობა (ბიჭი/გოგო)</t>
  </si>
  <si>
    <t>ა.ა.ი.პ. ქედის ისტორიული მუზეუმი, განათლების, კულტურის, სპორტის, ტურიზმის, ახალგაზრდულ საკითხთა და ძეგლთა დაცვის სამსახური</t>
  </si>
  <si>
    <t>მუზეუმი დაარსდა 1999 წელს, სადაც თავმოყრილია  ქედის ტერიტორიაზე მოპოვებული დაახლოებით ექვსი ათასი ექსპონატი. საგამოფენო დარბაზში გამოფენილია არქეოლოგიური, ეთნოგრაფიული, ისტორიული, გეოლოგიური, ხეზე კვეთილობისა და ფერწერული ტილოები. მუზეუმის არქეოლოგიურ მასალებში ინახება ათი ათასი წლის წინანდელი ქვის თოხი, შურდულის ქვები და ქვის ჩაქუჩები. ასევე მუზეუმში დაცულია საინტერესო იშვიათი მასალები. საგამოფენო დარბაზი სრული დატვირთვით 2004 წლიდან მოქმედებს და წელიწადში 2000-დან 3000-მდე მნახველს მასპინძლობს. მნახველებს შორის მრავლადაა უცხოელი დამთვალიერებელი. გარდა ამისა, ქედის ისტორიული მუზეუმის ბაზაზე არსებობს ფრიდონ ხალვაშის სახლ მუზეუმი, სოფელ გეგელიძეებში, რომელიც მუნიციპალიტეტში დიდი პოპულარობით სარგებლობს. სახლ მუზეუმის პირველ სართულზე მოწყობილია ზაზა ხალვაშის სახელობის კინოსივრცე, რომელიც ხელს უწყობს კინოჩვენებების მიმართ საზოგადოებაში ცნობიერების ამაღლებას. ქედის ისტორიული მუზეუმი ასევე მნიშვნელოვან როლს თამაშობს უცხოური მასალების თარგმნისა და პუბლიკაციის საქმეში, ამის მაგალითია 2024 წლის ექსპედიცია თურქეთის რესპუბლიკაში, საარქივო მასალებში მოპოვებულია ძველი დროის აჭარის (კონკრეტულად ქედის მუნიციპალიტეტის) სოფლების აღწერების კოსახლეობის ფიზიკური მდგომარეობიდან დაწყებული, ეკონომიკური მდგომარეობით დამთავრებული. ყოველივე აქედან გამომდინარე მუნიციპალიტეტი აფინანსებს მუზეუმის მიმდინარე ხარჯებს, ექსპონატების შესყიდვისა და ექსპედიციებისათვის. დამფუძნებელია ქედის მუნიციპალიტეტის მერია.</t>
  </si>
  <si>
    <t>საველე კვლევა-ძიების რაოდენობა</t>
  </si>
  <si>
    <t>ცალი</t>
  </si>
  <si>
    <t>ა.ა.ი.პ. ქედის ისტორიული მუზეუმი, განათლების,კულტურის,სპორტის,ტურიზმის, ახალგაზრდულ საკითხთა და ძეგლთა დაცვის სამსახური</t>
  </si>
  <si>
    <t xml:space="preserve">მნახველთა რაოდენობა </t>
  </si>
  <si>
    <t>1300 (მათ შორის 70% ქალი, 30% კაცი)</t>
  </si>
  <si>
    <t>დაცულ ექსპონატთა რაოდენობა (არანაკლებ)</t>
  </si>
  <si>
    <t>უზრუნველყოფილია ისტორიულ არქეოლოგიური, ეთნოგრაფიული და კულტურის ძეგლების საველე კვლევა ძიების შედეგად მოპოვებული მასალის, ხელოვნების ნიმუშებისა და სხვა მატერიალური და სულიერი ფასეულობების აღრიცხვა, შეკრება, მოვლა, დაცვა-შენახვა, სისტემატიზაცია, ექსპონირება, შესწავლა და პოპულარიზაცია</t>
  </si>
  <si>
    <t>ა.ა.ი.პ. ქედის სახელოვნებო სკოლა, განათლების, კულტურის, სპორტის, ტურიზმის, ახალგაზრდულ საკითხთა და ძეგლთა დაცვის სამსახური</t>
  </si>
  <si>
    <t>მისცეს მოსწავლეებს სახელოვნებო განათლება, მოამზადოს მოსწავლეები სწავლის გასაგრძელებლად შემდგომ საფეხურზე სახელოვნებო განათლების მიღების მიზნით, ხელოვნების სხვადასხვა დარგებთან ზიარების თანაბარი პირობების შექმნით ხელი შეუწოს პიროვნების ინდივიდუალურ-შემოქმედებითი მიდრეკილების განვითარებას, კულტურული მემკვიდრეობის შესწავლას და ამ გზით მის შენარჩუნებას, გარე სამყაროს მხატვრული აღქმის უნარის ჩამოყალიბებას. განსაკუთრებული ნიჭით დაჯილდოვებული მოსწავლეების წარმოჩენა/გამოვლენა.</t>
  </si>
  <si>
    <t>ჩატარებული საგაკვეთილო საათების რაოდენობა</t>
  </si>
  <si>
    <t>(ერთ კვირაში 352 საათი,  ერთ თვის განმავლობაში 1408  საათი,  წლის განმავლობაში 10208 საათი)</t>
  </si>
  <si>
    <t>ა.ა.ი.პ. ქედის სახელოვნებო სკოლა, განათლების,კულტურის,სპორტის,ტურიზმის, ახალგაზრდულ საკითხთა და ძეგლთა დაცვის სამსახური</t>
  </si>
  <si>
    <t xml:space="preserve">სახელოვნებო სკოლის ბენეფიციართა რაოდეობა </t>
  </si>
  <si>
    <t>წლის განმავლობაში ა(ა)იპ ქედის სახელოვნებო სკოლასთან არსებული ანსამბლების მონაწილეობა ქვეყნის შიგნით განხორციელებულ კულტურულ ღონისძიებებში</t>
  </si>
  <si>
    <t>წლის განმავლობაში ა(ა)იპ ქედის სახელოვნებო სკოლასთან არსებული ანსამბლების მონაწილეობა ქვეყნის გარეთ განხორციელებულ კულტურულ ღონისძიებებში (საერთაშორისო ფესტივალებში)</t>
  </si>
  <si>
    <t>სოფელ აქუცაში მინი სპორტული  მოედნის რეკონსტრუქცია-რეაბილიტაცია</t>
  </si>
  <si>
    <t>სოფელ ხარაულაში მინი სპორტული მოედნის რეკონსტრუქცია -რეაბილიტაცია</t>
  </si>
  <si>
    <t>დაბა ქედაში 9 აპრილის ქუჩაზე მინი-სპორტული   მოედნის რეაბილიტაცია</t>
  </si>
  <si>
    <t>საფეხბურთო კლუბში ჩართული ბავშვებისა და ახალგაზრდების რაოდენობა (გოგო-ვაჟი)</t>
  </si>
  <si>
    <t>ა(ა)იპ ,,ბავშვთა საფეხბურთო კლუბი ქედა“, განათლების,კულტურის,სპორტის,ტურიზმის, ახალგაზრდულ საკითხთა და ძეგლთა დაცვის სამსახური</t>
  </si>
  <si>
    <t>ქვეყანაში არსებული  საგანგებო მდგომარეობა, მეტეროლოგიური პრობლემები.</t>
  </si>
  <si>
    <t>ქედის მუნიციპალიტეტის  მერია,                                                                       ეკონომიკური განვითარების სამსახური</t>
  </si>
  <si>
    <t>სულ</t>
  </si>
  <si>
    <t>სოფელ უჩხითში მინი სპორტული მოედნის რეკონსტრუქცია -რეაბილიტაცია</t>
  </si>
  <si>
    <t>მახუნცეთის თემის ცენტრში მინი სპორტული მოედნის რეკონსტრუქცია -რეაბილიტაცია</t>
  </si>
  <si>
    <t>ქედის მუნიციპალიტეტში სხვადასხვა სახის მინი სპორტული მოედნების რეაბილიტაცია</t>
  </si>
  <si>
    <t>მუნიციპალიტეტში არსებული მინის სპორტული მოედნების რეაბილიტაცია</t>
  </si>
  <si>
    <t>ა(ა)იპ ,,ბავშვთა საფეხბურთო კლუბი ქედა“, განათლების, კულტურის, სპორტის, ტურიზმის, ახალგაზრდულ საკითხთა და ძეგლთა დაცვის სამსახური</t>
  </si>
  <si>
    <t>ფეხბურთის პოპულარიზაცია, ხელშეწყობა და კლუბებში ბავშვთა და მოზარდთა ჩართულობის უზრუნველყოფა</t>
  </si>
  <si>
    <t>უზრუნველყოფილია ფეხბურთის კლუბის გამართული ფუნქციონირება და ბავშვთა და მოზარდთა ჩართულობა.</t>
  </si>
  <si>
    <t>შ.პ.ს. სარაგბო კლუბი ფირალები, განათლების, კულტურის, სპორტის, ტურიზმის, ახალგაზრდულ საკითხთა და ძეგლთა დაცვის სამსახური</t>
  </si>
  <si>
    <t>რაგბის პოპულარიზაცია და ხელშეწყობა და კლუბებში ბავშვთა და მოზარდთა ჩართულობის უზრუნველყოფა</t>
  </si>
  <si>
    <t>რაგბის განვითარების ხელშეწყობა, სხვადასხვა ასაკობრივი ჯგუფების განვითარება, ნიჭიერი და პერსპექტიული ახალგაზრდა სპორტსმენების გამოვლენა და მომზადება</t>
  </si>
  <si>
    <t>უზრუნველყოფილია რაგბის პოპულარიზაცია და ხელშეწყობა და კლუბებში ბავშვთა და მოზარდთა ჩართულობა</t>
  </si>
  <si>
    <r>
      <rPr>
        <b/>
        <sz val="10"/>
        <rFont val="Sylfaen"/>
        <family val="1"/>
      </rPr>
      <t xml:space="preserve">მიზანი 10 - </t>
    </r>
    <r>
      <rPr>
        <sz val="10"/>
        <rFont val="Sylfaen"/>
        <family val="1"/>
      </rPr>
      <t xml:space="preserve">შემცირებული უთანასწორობა  </t>
    </r>
  </si>
  <si>
    <t>უზრუნველყოფილია რაგბის კლუბის გამართული ფუნქციონირება და ბავშვთა და მოზარდთა ჩართულობა</t>
  </si>
  <si>
    <t>რაგბისტთა სპორტული კლუბში ჩართული 6-დან 18 წლამდე ბავშვებისა და ახალგაზრდების რაოდენობა</t>
  </si>
  <si>
    <t>შ.პ.ს. სარაგბო კლუბი ფირალები,  განათლების,კულტურის,სპორტის,ტურიზმის, ახალგაზრდულ საკითხთა და ძეგლთა დაცვის სამსახური</t>
  </si>
  <si>
    <t>ჯანსაღი ცხოვრების წესის პოპულარიზაცია;
 - მოზარდების ჩართვა მასობრივი სპორტის სახეობებში. მუნიციპალიტეტის საჯარო სკოლების მოსწავლეთა ჩართულობა სპორტულ ღონისძიებებში.
- გამოვლენილი ახალგაზრდები, რომელთაც აღმოაჩნდათ განსაკუთრებული ნიჭი და შესაძლებლობები.  რაგბისა და ფეხბურთის პოპულარიზაცია და ხელშეწყობა და კლუბებში ბავშვთა და მოზარდთა ჩართულობის უზრუნველყოფა.</t>
  </si>
  <si>
    <t xml:space="preserve">მოხდება ნიჭიერი და პერსპექტიული ბავშვების გამოვლენა და განვითარება მზადების ყველა ეტაპზე, რათა შემდეგ მოხდეს ძირითადი გუნდისათვის კვალიფიციური რაგბისტების ჩამოყალიბება.  სელექციის პროცესი ხელს შეუწყობს გუნდების სასწავლო საწვრთნელი პროცესის ამაღლებას.   მწვრთნელთა კვალიფიკაციის ამაღლება ერთერთი მთავარი პირობაა შედეგის მისაღწევად.  1.სარაგბო კლუბ „ფირალები“-ს  საქართველოს რეგიონალურ ჩემპიონატში  პირველ სამეულში მოხვედრა. აგრეთვე, რაგბისა და ფეხბურთს  პოპულარიზაციის მიზნით მეტი ახალგაზრდის მოზიდვა რაგბისა და ფეხბურთის  ასაკობრივ გუნდში, რაც ადგილობრივი პროფესიონალი სპორტსმენების აღზრდისა და ძირითადი გუნდის ქედის სპორტსმენებით დაკოპლექტების წინაპირობაა. </t>
  </si>
  <si>
    <t>უზრუნველყოფილია რაგბის და ფეხბურთის კლუბების გამართული ფუნქციონირება და ბავშვთა და მოზარდთა ჩართულობა.</t>
  </si>
  <si>
    <t>მუნიციპალურ საკლუბო გუნდებში მოღვაწე პროფესიონალი სპორტსმენების რაოდენობა</t>
  </si>
  <si>
    <t xml:space="preserve">უზრუნველყოფილია სპორტული კლუბების გამართული ფუნქციონირება და ბავშვთა და მოზარდთა ჩართულობა </t>
  </si>
  <si>
    <t>სპორტული ღონისძიებების მხარდაჭერა</t>
  </si>
  <si>
    <t xml:space="preserve"> განათლების, კულტურის, სპორტის, ტურიზმის, ახალგაზრდულ საკითხთა და ძეგლთა დაცვის სამსახური</t>
  </si>
  <si>
    <t>ჯანსაღი ცხოვრების წესის დამკვიდრება, სპორტის ცალკეული სახეობების პოპულარიზაცია და სპორტულ ღონისძიებებში ადგილობრივი სპორტსმენების დაოსტატობის დონის ამაღლება. მოზარდების ჩართვა მასობრივი სპორტის სახეობებში და მუნიციპალიტეტის საჯარო სკოლების მოსწავლეთა ჩართულობა სპორტულ ღონისძიებებში.</t>
  </si>
  <si>
    <t>სპორტული ღონისძიებების დაფინანსების მთავარ მიმართულებას წარმოადგენს სპორტის მუნიციპალური პროგრამების შემუშავება და მათი განხორციელების კოორდინაცია. პროგრამა ემსახურება სპორტული ღონისძიებების დაგეგმვასა და ორგანიზებას, სპორტის სხვადასხვა სახეობის პოპულარიზაციას, სპორტსმენთა პროფესიული ზრდის ხელშეწყობას, მონაწილეობას, როგორც ქვეყნის შიგნით ასევე ქვეყნის გარეთ დაგეგმილ ტურნირებში. ადგილობრივ სპორტსმენთა ჩართულობის ზრდას, პერსპექტიული ახალგაზრდების გამოვლენას, გამარჯვებულ სპორტსმენთა დაჯილდოვებას.
ბავშვთა და მოზარდთა მაქსიმალური რაოდენობის ჩაბმა სპორტულ-გამაჯანსაღებელ მოძრაობაში. ქედის სპორტსმენების/მწვრთნელების ინდივიდუალური განვითარების ხელშეწყობა-წახალისება. შექმნილია თანაბარი პირობები გოგოებისა და ბიჭებისათვის.</t>
  </si>
  <si>
    <t>ჭადრაკში საკვალიფიკაციო ტურნირი თანრიგის მინიჭებაზე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</si>
  <si>
    <r>
      <rPr>
        <b/>
        <sz val="10"/>
        <rFont val="Sylfaen"/>
        <family val="1"/>
      </rPr>
      <t>ადგილობრივი, საერთაშორისო და რესპუბლიკურ ღონისძიებებში(ტურნირებში) მუნიციპალიტეტის  სახელით მონაწილე გუნდების მხარდაჭერა</t>
    </r>
    <r>
      <rPr>
        <sz val="10"/>
        <rFont val="Sylfaen"/>
        <family val="1"/>
      </rPr>
      <t xml:space="preserve">
( შემოსული წერილის საფუძველზე,  ისეთი ღონისძიებები რომლებიც პროგრამაში გათვალისწინებული  არ არის და ღონისძიებაში მონაწილეობა  მუნიციპალიტეტის სახელით მნიშვნელოვანია)</t>
    </r>
  </si>
  <si>
    <r>
      <rPr>
        <b/>
        <sz val="10"/>
        <rFont val="Sylfaen"/>
        <family val="1"/>
      </rPr>
      <t>,,ახალგაზრდული ფესტივალი 2025 სპორტი ბარიერების გარეშე (მუნიციპალური ჩემპიონატის  და რეგიონალურ ტურნირში  მონაწილეობა)</t>
    </r>
    <r>
      <rPr>
        <sz val="10"/>
        <rFont val="Sylfaen"/>
        <family val="1"/>
      </rPr>
      <t xml:space="preserve">
,,ახალგაზრდული ფესტივალი 2025“-ითვალისწინებს მუნიციპალიტეტში სპორტის სხვადასხვა სახეობებში შეჯიბრის ჩატარებას და გამარჯვებული გუნდის მონაწილება ქ. ბათუმში რეგიონალურ თამაშზე, გამარჯვებული გუნდები უზრუნველყოფილი იქნება კვებით და სატრანსპორტო მომსახურებით</t>
    </r>
  </si>
  <si>
    <r>
      <rPr>
        <b/>
        <sz val="10"/>
        <rFont val="Sylfaen"/>
        <family val="1"/>
      </rPr>
      <t>გიორგი ხინჩეგაშვილი ხსოვნისადმი მიძღვნილი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</si>
  <si>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კობა კაკალაძის სახელობის ტურნირი თავისუფალი ჭიდაობა.</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</si>
  <si>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საქართველოს პირველობა თავისუფალი ჭიდაობაში(ჭაბუკები).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</si>
  <si>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საქართველოს პირველობა თავისუფალი ჭიდაობაში(U 15 წლამდე ჭაბუკები).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</si>
  <si>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ლევან ებანოიძის  რესპუბლიკური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(ბაღდათი)</t>
    </r>
  </si>
  <si>
    <r>
      <rPr>
        <b/>
        <sz val="10"/>
        <rFont val="Sylfaen"/>
        <family val="1"/>
      </rPr>
      <t>ცოტნე ბარამიძის რესპუბლიკური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(გორი)</t>
    </r>
  </si>
  <si>
    <r>
      <rPr>
        <b/>
        <sz val="10"/>
        <rFont val="Sylfaen"/>
        <family val="1"/>
      </rPr>
      <t>ალიბეგაშვილი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(ყაზბეგი)</t>
    </r>
  </si>
  <si>
    <r>
      <rPr>
        <b/>
        <sz val="10"/>
        <rFont val="Sylfaen"/>
        <family val="1"/>
      </rPr>
      <t>ლერი ხაბელოვის სახელობის საერთაშორის ტურნირი  ჭაბუკთა შორის თავისუფალ ჭიდაობაში-თბილისი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</si>
  <si>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 xml:space="preserve">როსტომ მელაშვილის სახელობის რესპუბლიკური ტურნირი თავისუფალი ჭიდაობა. </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</si>
  <si>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დავით კვინიკაძის სახელობის რესპუბლიკური ტურნირი თავისუფალ ჭიდაობაში-ხაშური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t>
    </r>
  </si>
  <si>
    <r>
      <rPr>
        <b/>
        <sz val="10"/>
        <rFont val="Sylfaen"/>
        <family val="1"/>
      </rPr>
      <t>შოთა ლომიძის სახელობის ტურნირი თავისუფალ ჭიდაობაში-თბილისი.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</si>
  <si>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ზარიბეგ ბერიაშვილის სახელობის რესპუბლიკური ტურნირი თავისუფალ ჭიდაობაში- 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t>
    </r>
  </si>
  <si>
    <r>
      <rPr>
        <b/>
        <sz val="10"/>
        <rFont val="Sylfaen"/>
        <family val="1"/>
      </rPr>
      <t>ზაურ შეყილაძის და მურად დოხტურაშვილის  ხსოვნისადმი მიძღვნილი ტურნირი-ქუთაისი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</si>
  <si>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აჭარის ჩემპიონატი ჭადრაკში  10,  14, 18, 20 წლამდე ასაკის ჭაბუკთა და გოგონათა შორის</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</si>
  <si>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აჭარის ჩემპიონატი ჭადრაკში  8,  12, 16  წლამდე ასაკის ჭაბუკთა და გოგონათა შორის</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</si>
  <si>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ჭადრაკის საერთაშორისო ფესტივალი ,,ბათუმი 2026"</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</si>
  <si>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ჭადრაკის საერთაშორისო ფესტივალი ,,შავი ზღვის დელფინი 2026"</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</si>
  <si>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ქედის კიკბოქსიორთა ნაკრები გუნდის მონაწილეობა სხვადასხვა ღონისძიებებში</t>
    </r>
    <r>
      <rPr>
        <sz val="10"/>
        <rFont val="Sylfaen"/>
        <family val="1"/>
      </rPr>
      <t xml:space="preserve">
ღონისძიებაში მონაწილეობას მიიღებს ა.(ა).ი.პ ქედის სასპორტო სკოლი კიკბოქსინგის გუნდი, ქვეპროგრამის ფარგლებში უზრუნველყოფილი იქნება კვების, ღამისთევის,სატრანსპორტო და სასწავლო-საწვრთო შეკრებების მომსახურება.</t>
    </r>
  </si>
  <si>
    <r>
      <rPr>
        <b/>
        <sz val="10"/>
        <rFont val="Sylfaen"/>
        <family val="1"/>
      </rPr>
      <t>აჭარის ჩემპიონატი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</si>
  <si>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ა.(ა).ი.პ ქედის სასპორტო სკოლის  მაგიდის ჩოგბურთის  გუნდის ამხანაგური შეხვედრა  ქ. ბათუმის სასპორტო სკოლის   გუნდთან</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</si>
  <si>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თორნიკე ღოღობერიძის  ხსოვნისადმი მიძღვნილი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</si>
  <si>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ამბროლაურის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</si>
  <si>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ქვემო ქართლის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</si>
  <si>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კარლო გუგუშვილის სახელობის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</si>
  <si>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ჯემალ მელაძის ხსოვნისადმი მიძღვნილი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</si>
  <si>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იმერეთის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კვებa, ღამისთევა და სატრანსპორტო  მომსახურება.</t>
    </r>
  </si>
  <si>
    <r>
      <rPr>
        <b/>
        <sz val="10"/>
        <rFont val="Sylfaen"/>
        <family val="1"/>
      </rPr>
      <t>აჭარის ა/რ პირველობა მინი ფეხბურთში  ქალაქისა და მუნიციპალიტეტის გუნდებს შორის</t>
    </r>
    <r>
      <rPr>
        <sz val="10"/>
        <rFont val="Sylfaen"/>
        <family val="1"/>
      </rPr>
      <t xml:space="preserve">
ღონისძიებაში მონაწილეობას მიიღებს ქედის მუნიციპალიტეტის ნაკრები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</si>
  <si>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აჭარის ა/რ პირველობა მინი ფეხბურთში სამინისტროებისა და მუნიციპალიტეტების გუნდებს შორის</t>
    </r>
    <r>
      <rPr>
        <sz val="10"/>
        <rFont val="Sylfaen"/>
        <family val="1"/>
      </rPr>
      <t xml:space="preserve">
ღონისძიებების ფარგლებში დაფინანსდება მუნიციპალიტეტის გუნდის კვების და  სატრანსპორტო მომსახურება</t>
    </r>
  </si>
  <si>
    <r>
      <rPr>
        <b/>
        <sz val="10"/>
        <rFont val="Sylfaen"/>
        <family val="1"/>
      </rPr>
      <t>პეინტბოლის აჭარის ჩემპიონატში ქედის გუნდის მონაწილეობა</t>
    </r>
    <r>
      <rPr>
        <sz val="10"/>
        <rFont val="Sylfaen"/>
        <family val="1"/>
      </rPr>
      <t xml:space="preserve">
ღონისძიების ფარგლებში დაგეგმილია მუნიციპალური შესარჩევი თამაში, გამარჯვებული გუნდი მონაწილეობას მიიღებს აჭარის ჩემპიონატის ფინალურ თამაშში, ღონისძიების ფარგლებში დაფინანსდება გუნდის სატრანსპორტო და კვებით უზრუნველყოფა.</t>
    </r>
  </si>
  <si>
    <r>
      <rPr>
        <b/>
        <sz val="10"/>
        <rFont val="Sylfaen"/>
        <family val="1"/>
      </rPr>
      <t xml:space="preserve">„აქტიური ცხოვრება ჩემი სტიქიაა“ - </t>
    </r>
    <r>
      <rPr>
        <sz val="10"/>
        <rFont val="Sylfaen"/>
        <family val="1"/>
      </rPr>
      <t xml:space="preserve">
ქედის მუნიციპალიტეტში მცხოვრები შეზღუდული შესაძლებლობის მქონე პირების ჩართვა სპორტულ-შემეცნებით ღონისძიებებში </t>
    </r>
  </si>
  <si>
    <t>ჩატარებულია სპორტული ტურნირები ადგილობრივი და სხვადასხვა მუნიციპალიტეტის სპორტსმენების მონაწილეობით.</t>
  </si>
  <si>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შემცირებული უთანასწორობა</t>
    </r>
  </si>
  <si>
    <t>ჩატარებული სპორტული ღონისძიებების რაოდენობა</t>
  </si>
  <si>
    <t>სპორტულ ღონისძიებებში მონაწილე ადგილობრივი სპორტსმენების რაოდენობა</t>
  </si>
  <si>
    <t>380  (მათ შორის ქალი30%, 70კაცი%)</t>
  </si>
  <si>
    <t>390 (მათ შორის ქალი 30%, 70კაცი%)</t>
  </si>
  <si>
    <t>სპორტულ ღონისძიებებში სხვა მუნიციპალიტეტის სპორტსმენების რაოდენობა</t>
  </si>
  <si>
    <t>ა.ა.ი.პ. ქედის სასპორტო სკოლა, განათლების, კულტურის, სპორტის, ტურიზმის, ახალგაზრდულ საკითხთა და ძეგლთა დაცვის სამსახური</t>
  </si>
  <si>
    <t>სპორტული ღონისძიებების მხარდაჭერა და ადმინისტრაციულ ერთეულში არსებულ სპორტულ სკოლებსა და სექციებში გაერთიანებული ბავშვთა და
მოზარდთა სპორტსმენების ხელშეწყობა. მოყვარული და პროფესიონალი სპორტსმენების მონაწილეობის ხელშეწყობა სხვადასხვა რანგის გასვლით სპორტულ
ტურნირებსა და შეჯიბრებებში</t>
  </si>
  <si>
    <t>უზრუნველყოფილია სხვადასხვა სპორტული ღონისძიებების ჩატარება, შექმნილია თანაბარხელმისაწვდომი პირობები გოგონებისა და ბიჭებისთვის
სპორტულ სკოლის ბაზაზე არსებული სხვადასხვა სპორტული სექციების სარგებლობისა და საერთაშორისო ტურნირებსა და ჩემპიონატებში
მონაწილეობისთვის.</t>
  </si>
  <si>
    <t>უზრუნველყოფილია
სხვადასხვა სპორტული
ღონისძიებების ჩატარება,
შექმნილია თანაბარხელმისა
წვდომი პირობები გოგონებისა და
ბიჭებისთვის სპორტულ
სკოლის ბაზაზე არსებული
სხვადასხვა სპორტული სექციების
სარგებლობისა და საერთაშორისო
ტურნირებსა და ჩემპიონატებში
მონაწილეობისთვის</t>
  </si>
  <si>
    <t>სპორტულ ღონისძიებაში მონაწილე სკოლის მოსწავლეები (გოგონები ვაჟები 18-წლამდე)</t>
  </si>
  <si>
    <t xml:space="preserve">300 (მათ შორის (გოგონები 40%, ვაჟები 60%)  </t>
  </si>
  <si>
    <t xml:space="preserve">350  (მათ შორის (გოგონები 45%, ვაჟები 55%)  </t>
  </si>
  <si>
    <t>ა.ა.ი.პ. ქედის სასპორტო სკოლა,  განათლების,კულტურის,სპორტის,ტურიზმის, ახალგაზრდულ საკითხთა და ძეგლთა დაცვის სამსახური</t>
  </si>
  <si>
    <t>დაჯილდოებული სპორტსმენებისა და მწვრთნელების რაოდენობა</t>
  </si>
  <si>
    <t>სპორტსმენი (მათ შორის ქალი 15%); მწვრთნელი (მათ შორის, ქალი 15%)</t>
  </si>
  <si>
    <t>სტატისტიკური</t>
  </si>
  <si>
    <t>სპორტულ ღონისძიებაში ჩართული მოსახლეობის რაოდენობა</t>
  </si>
  <si>
    <t>400 (ქალი 45, კაცი 55%)</t>
  </si>
  <si>
    <r>
      <t xml:space="preserve">450 </t>
    </r>
    <r>
      <rPr>
        <sz val="7"/>
        <color theme="1"/>
        <rFont val="Sylfaen"/>
        <family val="1"/>
      </rPr>
      <t>(ქალი 50%, კაცი 50%)</t>
    </r>
  </si>
  <si>
    <t>ქვეყანაში არსებული საგანგებო მდგომარეობა, მეტეროლოგიური პრობლემები.</t>
  </si>
  <si>
    <t xml:space="preserve">350 (მათ შორის (გოგონები 45%, ვაჟები 55%)  </t>
  </si>
  <si>
    <t xml:space="preserve"> ა.(ა).ი.პ ქედის კულტურის ცენტრი, განათლების,კულტურის,სპორტის,ტურიზმის, ახალგაზრდულ საკითხთა და ძეგლთა დაცვის სამსახური</t>
  </si>
  <si>
    <t>კულტურული ღონისძიებების ორგანიზება, მუსიკალური და ქორეოგრაფიული ანსამბლების, სტრუქტურული ერთეულების - სასოფლო კლუბებისა და კულტურის ცენტრების განვითარების ხელშეწყობა, ბიბლიოთეკის შეუფერხებელი ფუნქციონირება, კულტურულ-საგანმანათლებლო ღონისძიებები და მოსწავლე ახალგაზრდობის სასწავლო შემოქმედებითი პროცესის ორგანიზება, მონაწილეობა  მუნიციპალურ, რეგიონულ და ტურისტულ ღონისძიებებში, გასტროლები-ქართული ფოლკლორის ზეპირსიტყვიერი, შემოქმედებითი)წარმოჩენა-პოპულარიზება.</t>
  </si>
  <si>
    <t xml:space="preserve">ქვეპროგრამის ფარგლებში ქედის კულტურის ცენტრთან არსებული მუსიკალური და ქორეოგრაფიული ანსამბლების მეშვეობით განხორციელდება  სხვადასხვა კულტურული აქტივობის ორგანიზება, მათ შორის: მუნიციპალიტეტისა და ქვეყნის ღირსშესანიშნავი თარიღების აღნიშვნა. ადგილობრივი  მოსახლეობის,  სტუმრებისა და ტურისტებისათვის მრავალფეროვანი სანახაობის შეთავაზება (მახუნცეთის, მერისის, ოქტომბრის, ცხმორისის ადმინისტრაციული ერთეულები). მნიშვნელოვანია კულტურის ცენტრში გაერთიანებული საშემსრულებლო კოლექტივების, სტრუქტურული ერთეულების- სასოფლო კლუბებისა და კულტურის სახლების - განვითარების ხელშეწყობა-წახალისება (კომფორტული სამუშაო გარემოს შექმნა, კოსტიუმირება, გასტროლი და სხვა მოტივაცია); სახელოვნებო დარგის ახალგაზრდებთან მჭიდრო შემოქმედებითი კონტაქტები. მათი შემოქმედების განვითარებისათვის კულტურის ცენტრის, სასოფლო კლუბებისა და კულტურის სახლების  მატერიალურ-ტექნიკური ბაზის შეთავაზება და მაქსიმალური მხარდაჭერა. ღვაწლმოსილ მოქალაქეთა (კულტურის მუშაკების, პედაგოგების)  განვლილი გზის განზოგადება და დაფასება (იუბილეები, შეხვედრები, ხსოვნისადმი მიძღვნილი ღონისძიებები და ა.შ.)  ქართული კულტურის პოპულარიზაცია და ქედის, როგორც ამ კულტურის ტრადიციის მატარებელი მაღალმთიანი მუნიციპალიტეტის, გაცნობა ქვეყნის გარეთ და რეგიონში. ამ მიზნით   მუნიციპალური ანსამბლებისათვის  გასტროლების დაგეგმვა ქვეყნის შიგნით და მის ფარგლებს გარეთ., საბიბლიოთეკო განყოფილებისათვის  ფონდების შეგროვება, აღრიცხვა–დამუშავება და საკატალოგო მეურნეობის წარმოება საბიბლიოთეკო წესების შესაბამისად,  მათი დაცვის უზრუნველყოფა; მოქალაქეთა მომსახურება  საბიბლიოთეკო  ფონდებით, კატალოგებით,  კართოთეკებით, საყოველთაო  ხელმისაწვდომობის უზრუნველყოფა. კულტურულ–საგანმანათლებლო ღონისძიებების,  საკლუბო შეხვედრებისა და სხვადასხვა თემატური გამოფენის  მოწყობა.; ქედის კულტურის ცენტრთან არსებული  მოსწავლე ახალგაზრდობასთან მუშაობის განყოფილება უზრუნველყოფს მივიწყებული  ხალხური რეწვის ტრადიციების შენარჩუნებას მოსწავლე ახალგაზრდობაში და მისი პოპულარიზაციის მიზნით მონაწილეობას მიიღებს  სახალხო დღესასწაულებსა და ადგილობრივ კულტურულ ღონისძიებებში,  ასევე ტურიზმის ხელშემწყობ საერთაშორისო ღონისძიებებში. ოფიციალურად დადგენილი დღეების აღნიშვნა (საშობაო მსვლელობა ალილო 7 იანვარი, 25 თებერვალი, 3-8 მარტი, 9 აპრილი, 14 აპრილი, 9 მაისი, 12 მაისი, 26 მაისი, 8 აგვისტო, 12 აგვისტო, 27 სექტემბერი, 3 დეკემბერი  ) ღონისძიებების ორგანიზება. მათ შორის: დედისა და ქალთა დღისადმი მიძღვნილი კონცერტი, 9 აპრილის მოგონების დღე, წიგნის დღისადმი კვირეულის აღნიშვნა ბიბლიოთეკაში. ახალი წიგნის პრეზენტაცია, დედა ენის დღისადმი მიძღვნილი კონკურსი მხატვრულ კითხვაში, მუშაობა , კულტურის ცენტრის 100 წლის იუბილესადმი მიძღვნილ წიგნზე ,,ქედის კულტურის ცენტრის მატიანე“, ქორეოგრაფიულ ანსამბლ ,,ბეთლემის“ 20 წლისთავის აღნიშვნა, ფესტივალი არტ-გენი, ოზურგეთის  სალოტბარო სკოლის  წარმომადგენლის მიღება, ექსპო ბათუმი.;
ააპი ქედის   კულტურის ცენტრის  ფოლკლორის დარგის სპეციალისტების მიერ მუნიციპალიტეტში ზეპირსიტყვიერი ნიმუშების  ჩასაწერად ექსპედიციის  დაგეგმვა; პარალელურად  კონტაქტის დამყარდება ბათუმის  შოთა რუსთაველის სახელობის  ნიკო ბერძენიშვილის  კვლევითი ინსტიტუტის ზეპირსიტყვიერი დარგის  სპეციალისტებთან;   მომზადდება წიგნის  ,,ჩვენი საუნჯე,  ტომი  V - ქედის მასალები“ 
ქალთა ტრადიციული აჭარული და ლაზური ნიმუშების საარქივო ჩანაწერებიდან აღდგენა-პოპულარიზება;    
გასული საუკუნის საარქივო ჩანაწერების ანსამბლ ელესას მიერ აღდგენა-პოპულარიზება;
ქალთა ტრადიციული აჭარული და ლაზური ნიმუშების საარქივო ჩანაწერებიდან აღდგენა-პოპულარიზება;
კომპლექსური ექსპედიცია შემოქმედებით სფეროში. მოძიებული  მასალების პუბლიკაცია აუდიო, ვიდეო და საილუსტრაციო მასალებით;
კულტურის ცენტრთან არსებული ანსამბლების აუდიო ალბომების გამოცემა; ქედის კულტურის ცენტრს ჰყავს 1997 წელს გამოშვებული მიკრო ავტობუსი ფორდ ტრანზიტი (Ford Tranzit), რომელიც მუდმივად საჭიროებს რემონტს, რომელიც ხელს უშლის გადაადგილებაში, რის გამოც გვიწევს ტრანსპორტის დაქირავება აქედან გამომდინარე საჭიროება მოითხოვს რომ ქედის კულტურის ცენტრმა შეიძინოს ახალი მიკრო ავტობუსი ანსამბლების გადაადგილებისთვის. 
</t>
  </si>
  <si>
    <t>კულტურის ცენტრთან არსებული კოლექტივების მონაწილეობით განხორციელებული კულტურული ღონისძიებების რაოდენობა</t>
  </si>
  <si>
    <r>
      <rPr>
        <b/>
        <sz val="10"/>
        <rFont val="Sylfaen"/>
        <family val="1"/>
      </rPr>
      <t xml:space="preserve">მიზანი 4 - </t>
    </r>
    <r>
      <rPr>
        <sz val="10"/>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10"/>
        <rFont val="Sylfaen"/>
        <family val="1"/>
      </rPr>
      <t xml:space="preserve">
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 xml:space="preserve">შემცირებული უთანასწორობა  </t>
    </r>
  </si>
  <si>
    <t>ა.(ა).ი.პ ქედის კულტურის ცენტრი, განათლების,კულტურის,სპორტის,ტურიზმის, ახალგაზრდულ საკითხთა და ძეგლთა დაცვის სამსახური</t>
  </si>
  <si>
    <t xml:space="preserve">კულტურის ცენტრის ბენეფიციართა რაოდენობა </t>
  </si>
  <si>
    <t>წლის განმავლობაში ქვეყნის შიგნით და ქვეყნის გარეთ განხორციელებული გასტროლების რაოდენობა</t>
  </si>
  <si>
    <t>საბიბლიოთეკო   ფონდის რაოდენობის ზრდა</t>
  </si>
  <si>
    <t>რეგისტრირებულ მკითხველთა   რაოდენობა</t>
  </si>
  <si>
    <t>მუნიციპალურ სპორტულ ღონისძიებებში ჩართულ პირთა რაოდენობა</t>
  </si>
  <si>
    <t>შქედის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</si>
  <si>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ფორსმაჟორული მდგომარეობა</t>
  </si>
  <si>
    <t xml:space="preserve"> გასვლითი  სპორტული ღონისძიებებში ჩართულ პირთა რაოდენობა</t>
  </si>
  <si>
    <t>სხვა გაუთვალისწინებელი</t>
  </si>
  <si>
    <t>პანდემია</t>
  </si>
  <si>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გენდერული თანასწორობა</t>
    </r>
    <r>
      <rPr>
        <b/>
        <sz val="9"/>
        <color theme="1"/>
        <rFont val="Sylfaen"/>
        <family val="1"/>
      </rPr>
      <t xml:space="preserve">
მიზანი 10 - </t>
    </r>
    <r>
      <rPr>
        <sz val="9"/>
        <color theme="1"/>
        <rFont val="Sylfaen"/>
        <family val="1"/>
      </rPr>
      <t xml:space="preserve">შემცირებული უთანასწორობა  </t>
    </r>
  </si>
  <si>
    <t xml:space="preserve">           სპორტის, ახალგაზრდობის და კულტურის მიმართულების მხარდაჭერა უზრუნველყოფს რეგიონის სოციალურ და ეკონომიკურ განვითარებას, ერთმანეთთან აკავშირებს სხვადასხვა დარგებს და მნიშვნელოვან როლს თამაშობს მათ განვითარებაში, ხელს უწყობს ტურიზმის, მეწარმეობის განვითარებას, ჯანსაღი ცხოვრების წესის დამკვიდრებას.
მუნიციპალიტეტი განაგრძობს კულტურული ღონისძიებების ფინანსურ მხარდაჭერას, წარმატებული  სპორტსმენების ხელშეწყობას და შესაბამისი პირობების შექმნას, რათა ნიჭიერმა ბავშვებმა და ახალგაზრდებმა შეძლონ მათი სპორტული შესაძლებლობების გამოვლინება, ასევე ახალგაზრდებში ცხოვრების ჯანსაღი წესის წახალისების მიზნით გასატარებელი ღონისძიებების ჩატარებას.
ამ მიმართულებით მუნიციპალიტეტში პროგრამები ხორციელდება როგორც მერიის განათლების, კულტურის, სპორტის, ტურიზმის, ახალგაზრდულ საკითხთა და ძეგლთა დაცვის სამსახური, ასევე კულტურის და სპორტის სფეროში შექმნილი ა(ა)იპ-ებისდა შ.პ.ს-ების  მიერ.</t>
  </si>
  <si>
    <t xml:space="preserve">ხელშეწყობილია ჯანსაღი ცხოვრების წესის პოპულარიზაცია, უზრუნველყოფილია სპორტის და კულტურული ღონისძიების სხვადასხვა სახეობების თანაბარი ხელმისაწვდომობა და წახალისებულია  მიღწევები </t>
  </si>
  <si>
    <t>ხელშეწყობილია ჯანსაღი ცხოვრების წესის პოპულარიზაცია, უზრუნველყოფილია სპორტის და კულტურის სხვადასხვა სახეობების თანაბარი ხელმისაწვდომობა, გამოვლენილია განსაკუთრებული ნიჭით დაჯილდოებული ახალგაზრდები და წახალისებულია სპორტული მიღწევები</t>
  </si>
  <si>
    <t xml:space="preserve">ქედის მუნიციპალიტეტში   ბავშვთა  და მოზართდა მაქსიმალური რაოდენობის ჩაბმა სისტემატიურ სპორტულ-გამაჯანსაღებელ მოძრაობაში. სასპორტო სკოლის პროფილის შესაბამისად მათი მეთოდური აღზრდა და დაოსტატება. ცხოვრების ჯანსაღი წესის პროპაგანდა და მისი დამკვიდრება მოზარდ თაობაში, მასობრივი სპორტის განვითარება. სელექციის მეშვეობით შერჩეული პერსპექტიული სპორტსმენების მზადების წლიური საწვრთნელი პროცესის ორგანიზება.
სხვადასხვა სახის სპორტული ღონისძიებების და აქტივობების ორგანიზება, მასში მონაწილე სპორტსმენებისა და ახალგაზრდების დაჯილდოება ფასიანი საჩუქრებით; ოლიმპიადის, მსოფლიოს, ევროპის და საქართველოს ოფიციალური ჩემპიონატების საპრიზო (I,II,III) ადგილებზე გასული, ქედის მუნიციპალიტეტის სახელით მოასპარეზე სპორტსმენებისა და მწრთვნელების წახალისება ფულადი ჯილდოთი; ღვაწლმოსილი ვეტერანი სპორტსმენების (წარსულში ქედის  მუნიციპალიტეტის სახელით მოასპარეზე წარმატებული ვეტერანი სპორტსმენი) დაჯილდოება ფულადი და ფასიანი საჩუქრებით;
 სხვადასხვა სპორტულ ღონისძიებებზე სპორტსმენებისა და მწვრთნელების ტრანსპორტირებაში დახმარება; საქართველოს სასკოლო სპორტული ოლიმპიადა და სპორტი ბარიერების გარეშე, ევროპის სპორტის კვირეული, რომლებშიც მონაწილეობას ღებულობენ ქედის მუნიციპალიტეტის საჯარო და საბაზო სკოლები. რეგიონალური სპორტული შეჯიბრება. ქალისა და მამაკაცის თანასწორობის პრინციპებზე დაფუძნებული სპორტულ აქტივობების დაგეგმვა და განხორციელება, სპორტული წრეების საქმიანობაში გოგონებისა და ბიჭების განსხვავებული საჭიროებების გათვალისწინება.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t>
  </si>
  <si>
    <t>ფაქტობრივი გარემოებიდან გამომდინარე სპორტული აქტივობებით დაინტერესება სტატისტიკურად უფრო მეტად შეინიშნება მამაკაცებისაგან, ამ მხრივ მუნიციპალიტეტი გოგონათა სპორტულ საკლუბო გუნდებში ჩასართავად ახორციელებს მთელ რიგ ღონისძიებებს, კერძოდ ა(ა)იპ ,,ბავშვთა საფეხბურთო კლუბი ქედა“-ს გააჩნია გოგონათა სექცია ფეხბურთის განსავითარებლად, ეს ყოველივე განპირობებულია იმით, რომ ქალთა და გოგონათა მონაწილეობა სპორტში გამოწვევაა საზოგადოებაში არსებული სტერეოტიპებისა და დისკრიმინაციის გამო და შესაბამისად, შეიძლება იყოს მამოძრავებელი ძალა გოგონათა და ქალთა გაძლიერების გზაზე. გოგონათა მონაწილეობამ სპორტში შეიძლება მნიშვნელოვანი წვლილი შეიტანოს საზოგადოებრივ ცხოვრებაში. კომპლექსურ სპორტულ ღონისძიებებში მონაწილეობა ამცირებს დისკრიმინაციას და აფართოებს ქალთა როლს.  ამიტომ მნიშვნელოვან გამოწვევად რჩება გოგონათა მონაწილეობის შენარჩუნება სპორტულ აქტივობებში. 
მუნიციპალიტეტისათვის მნიშვნელოვანია მაღალი მიღწევების სპორტის, სამწვრთნელო-საშეჯიბრო საქმიანობის მხარდაჭერა. ფეხბურთის განვითარების ხელშეწყობა, სხვადასხვა ასაკობრივი ჯგუფების განვითარება, ნიჭიერი და პერსპექტიული ახალგაზრდა სპორტსმენების გამოვლენა და მომზადება.
 სულ ა(ა)იპ ,,ბავშვთა საფეხბურთო კლუბი ქედა“-ში ფუნქცოინირებს ხუთი ვაჟთა და ერთი გოგონათა სექცია ამათგან:
U6 – 12 ბავშვი, U8 – 50 ბავშვი, U11 – 38 ბავშვი, U12 – 45 ბავშვი,  U14 – 27 ბავშვი.  გოგონათა სექცია - 18 ბავშვი.
  ა(ა)იპ ,,ბავშვთა საფეხბურთო კლუბი ქედა“-ს მიღწეული შედეგები:  2024 წლის 8-9 ოქტომბერს ქედის ცენტრალურ სტადიონზე ჩატარდა არჩილ ფარტენაძის ხსოვნისადმი მიძღვნილი რესპუბლიკური ტურნირი, ღონისძიებაზე მონაწილეობას ღებულობდა ა(ა)იპ ბავშვთა საფეხბურთო კლუბი  ქედა-ს  ფეხბურთის 2 გუნდი  U 12,  U 14, ხულოს, შუახევის, ზარზმის და ახალციხის გუნდები. ამ ღონისძიებაზე ა(ა)იპ ბავშვთა საფეხბურთო კლუბი  ქედა-ს  ფეხბურთის ნაკრები გუნდი U 14 -  გავიდა პირველ ადგილზე.
2024 წელს ტარდება Batumi Football 2024 წლის გათამაშებები მოზარდებში  და ჭაბუკებში U_13, U_12, U_11, U_10, U_9, U_8, U_7, სადაც პირველ წრეში         ა(ა)იპ ,,ბავშვთა საფეხბურთო კლუბი ქედა“-ს ფეხბურთელებმა- ჭაბუკებში U_13-ში   7 თამაშიდან 6 მოიგესდა პირველობას ინარჩუნებენ. გრძელდება Batumi Football 2024 წლის გათამაშებები მოზარდებში  და ჭაბუკებში U_13 -ს მეორე წრე.</t>
  </si>
  <si>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</si>
  <si>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 xml:space="preserve">გენდერული თანასწორობა                                                                             </t>
    </r>
    <r>
      <rPr>
        <b/>
        <sz val="9"/>
        <color theme="1"/>
        <rFont val="Sylfaen"/>
        <family val="1"/>
      </rPr>
      <t>მიზანი</t>
    </r>
    <r>
      <rPr>
        <sz val="9"/>
        <color theme="1"/>
        <rFont val="Sylfaen"/>
        <family val="1"/>
      </rPr>
      <t xml:space="preserve"> </t>
    </r>
    <r>
      <rPr>
        <b/>
        <sz val="9"/>
        <color theme="1"/>
        <rFont val="Sylfaen"/>
        <family val="1"/>
      </rPr>
      <t>8 -</t>
    </r>
    <r>
      <rPr>
        <sz val="9"/>
        <color theme="1"/>
        <rFont val="Sylfaen"/>
        <family val="1"/>
      </rPr>
      <t xml:space="preserve"> ღირსეული სამუშაო და ეკონომიკური ზრდა</t>
    </r>
    <r>
      <rPr>
        <b/>
        <sz val="9"/>
        <color theme="1"/>
        <rFont val="Sylfaen"/>
        <family val="1"/>
      </rPr>
      <t xml:space="preserve">
მიზანი 10 - </t>
    </r>
    <r>
      <rPr>
        <sz val="9"/>
        <color theme="1"/>
        <rFont val="Sylfaen"/>
        <family val="1"/>
      </rPr>
      <t>შემცირებული უთანასწორობა</t>
    </r>
    <r>
      <rPr>
        <b/>
        <sz val="9"/>
        <color theme="1"/>
        <rFont val="Sylfaen"/>
        <family val="1"/>
      </rPr>
      <t xml:space="preserve">
მიზანი 11 - </t>
    </r>
    <r>
      <rPr>
        <sz val="9"/>
        <color theme="1"/>
        <rFont val="Sylfaen"/>
        <family val="1"/>
      </rPr>
      <t xml:space="preserve">მდგრადი ქალაქები და დასახლებები  </t>
    </r>
  </si>
  <si>
    <r>
      <rPr>
        <b/>
        <sz val="8"/>
        <rFont val="Sylfaen"/>
        <family val="1"/>
      </rPr>
      <t xml:space="preserve">მიზანი 4 - </t>
    </r>
    <r>
      <rPr>
        <sz val="8"/>
        <rFont val="Sylfaen"/>
        <family val="1"/>
      </rPr>
      <t xml:space="preserve">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8"/>
        <rFont val="Sylfaen"/>
        <family val="1"/>
      </rPr>
      <t xml:space="preserve">მიზანი 5 - </t>
    </r>
    <r>
      <rPr>
        <sz val="8"/>
        <rFont val="Sylfaen"/>
        <family val="1"/>
      </rPr>
      <t>გენდერული თანასწორობა</t>
    </r>
    <r>
      <rPr>
        <b/>
        <sz val="8"/>
        <rFont val="Sylfaen"/>
        <family val="1"/>
      </rP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 </t>
    </r>
    <r>
      <rPr>
        <sz val="8"/>
        <rFont val="Sylfaen"/>
        <family val="1"/>
      </rPr>
      <t>შემცირებული უთანასწორობა</t>
    </r>
  </si>
  <si>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8 - </t>
    </r>
    <r>
      <rPr>
        <sz val="10"/>
        <rFont val="Sylfaen"/>
        <family val="1"/>
      </rPr>
      <t>ღირსეული სამუშაო და ეკონომიკური ზრდა</t>
    </r>
    <r>
      <rPr>
        <b/>
        <sz val="10"/>
        <rFont val="Sylfaen"/>
        <family val="1"/>
      </rPr>
      <t xml:space="preserve">
მიზანი 10 - </t>
    </r>
    <r>
      <rPr>
        <sz val="10"/>
        <rFont val="Sylfaen"/>
        <family val="1"/>
      </rPr>
      <t>შემცირებული უთანასწორობა</t>
    </r>
  </si>
  <si>
    <t xml:space="preserve">საქართველოში ახალგაზრდების ჩართულობისა და გააქტიურების უზრუნველყოფის საკითხი განსაკუთრებულ გამოწვევას წარმოადგენს. მიუხედავად გადადგმული ნაბიჯებისა და გატარებული ღონისძიებებისა, დღემდე გადაუჭრელ პრობლემად რჩება ადგილობრივ დონეზე ახალგაზრდების  აქტიურობის საკითხი. 
    პროგრამა განსაზღვრავს ქედის მუნიციპალიტეტში რეგისტრირებული 14 დან 29 წლამდე ახალგაზრდებისთვის პროგრამებს. პროგრამა ხელს შეუწყობს ახალგაზრდების წარმოჩენას, ახალგაზრდული ორგანიზაციებისა და საინიციატივო ჯგუფების გაძლიერებას. ახალგაზრდებს ეძლევათ საშუალება იყვნენ აქტიური მოქალაქეები და მონაწილეობა მიიღონ საზოგადოებრივი ცხოვრების ყველა სფეროში, განახორციელონ საკუთარი იდეები და ინიციატივები.
   ახალგაზრდობა არის საზოგადოების მნიშვნელოვანი სეგმენტი, რომელსაც ქვეყნის სოციალურ ეკონომიკურ განვითარებაში წვლილის შეტანის დიდი პოტენციალი აქვს. მნიშვნელოვანია ახალგაზრდები, როგორც საზოგადოების სრულფასოვანი წევრები, აქტიურად ჩაერთონ და მონაწილეობა მიიღონ საზოგადოებრივი ცხოვრების ყველა სფეროში, რათა წვლილი შეიტანონ ქვეყნის განვითარებაში.  ახალგაზრდებს მრავალი ფორმით შეუძლიათ მონაწილეობა მიიღონ ადგილობრივ ეკონომიკურ, პოლიტიკურ, კულტურულ და სოციალურ ცხოვრებაში. ამისთვის მნიშვნელოვანია, რომ ისინი ფლობდნენ სრულყოფილ, პრაქტიკულ და რელევანტურ ინფორმაციას არსებული რესურსებისა და შესაძლებლობების შესახებ; მუდმივად ხდებოდეს მონაწილეობის ახალი და ინოვაციური გზების მოძიება; ყურადღება არ იქნას გადატანილი მხოლოდ ახალგაზრდების დიდი რაოდენობით მონაწილეობაზე, არამედ ფოკუსირება ხდებოდეს ისეთ გზებსა და საშუალებებზე, რომლებიც ახალგაზრდების მონაწილეობის უკეთესს ხარისხს უზრუნველყოფენ და საჭიროებების შემთხვევაში, ახალგაზრდები იღებდნენ ფინანსურ, მორალურ, ინსტიტუციონალურ და სხვა მხარდაჭერას.
მუნიციპალიტეტი ხელს უწყობს ქალისა და მამაკაცის თანასწორობის პრინციპებზე დამყარებული პოლიტიკის განხორციელებას და გოგონებისა და ბიჭების განსხვავებული საჭიროებების გათვალისწინებას.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t>
  </si>
  <si>
    <t>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ქალისა და მამაკაცის თანასწორობის საკითხებზე საზოგადოების ინფორმირებულობა</t>
  </si>
  <si>
    <t xml:space="preserve">
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ქალისა და მამაკაცის თანასწორობის საკითხებზე საზოგადოების ინფორმირებულობა</t>
  </si>
  <si>
    <r>
      <t xml:space="preserve">
მიზანი 8 - </t>
    </r>
    <r>
      <rPr>
        <sz val="9"/>
        <color theme="1"/>
        <rFont val="Sylfaen"/>
        <family val="1"/>
      </rPr>
      <t>ღირსეული სამუშაო და ეკონომიკური ზრდა</t>
    </r>
    <r>
      <rPr>
        <b/>
        <sz val="9"/>
        <color theme="1"/>
        <rFont val="Sylfaen"/>
        <family val="1"/>
      </rPr>
      <t xml:space="preserve">
მიზანი 10 - </t>
    </r>
    <r>
      <rPr>
        <sz val="9"/>
        <color theme="1"/>
        <rFont val="Sylfaen"/>
        <family val="1"/>
      </rPr>
      <t>შემცირებული უთანასწორობა</t>
    </r>
    <r>
      <rPr>
        <b/>
        <sz val="9"/>
        <color theme="1"/>
        <rFont val="Sylfaen"/>
        <family val="1"/>
      </rPr>
      <t xml:space="preserve">
მიზანი 11 - </t>
    </r>
    <r>
      <rPr>
        <sz val="9"/>
        <color theme="1"/>
        <rFont val="Sylfaen"/>
        <family val="1"/>
      </rPr>
      <t xml:space="preserve">მდგრადი ქალაქები და დასახლებები  </t>
    </r>
  </si>
  <si>
    <t>დაბა ქედის კულტურის სახლის შენობის სარეაბილიტაციო სამუშაოების ჩატარება, შიგა ფართის, გარე ფასადების, ეზოს რეაბილიტაცია, სველი წერტილების აღდგენა-რეაბილიტაცია</t>
  </si>
  <si>
    <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 </t>
    </r>
    <r>
      <rPr>
        <sz val="8"/>
        <rFont val="Sylfaen"/>
        <family val="1"/>
      </rPr>
      <t>შემცირებული უთანასწორობა</t>
    </r>
    <r>
      <rPr>
        <b/>
        <sz val="8"/>
        <rFont val="Sylfaen"/>
        <family val="1"/>
      </rPr>
      <t xml:space="preserve">
მიზანი 11 - </t>
    </r>
    <r>
      <rPr>
        <sz val="8"/>
        <rFont val="Sylfaen"/>
        <family val="1"/>
      </rPr>
      <t xml:space="preserve">მდგრადი ქალაქები და დასახლებები </t>
    </r>
    <r>
      <rPr>
        <b/>
        <sz val="8"/>
        <rFont val="Sylfaen"/>
        <family val="1"/>
      </rPr>
      <t xml:space="preserve"> </t>
    </r>
  </si>
  <si>
    <r>
      <t xml:space="preserve">მიზანი 4 - </t>
    </r>
    <r>
      <rPr>
        <sz val="8"/>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8"/>
        <rFont val="Sylfaen"/>
        <family val="1"/>
      </rPr>
      <t xml:space="preserve">
მიზანი 5 - </t>
    </r>
    <r>
      <rPr>
        <sz val="8"/>
        <rFont val="Sylfaen"/>
        <family val="1"/>
      </rPr>
      <t xml:space="preserve">გენდერული თანასწორობა  </t>
    </r>
    <r>
      <rPr>
        <b/>
        <sz val="8"/>
        <rFont val="Sylfaen"/>
        <family val="1"/>
      </rP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t>
    </r>
    <r>
      <rPr>
        <sz val="8"/>
        <rFont val="Sylfaen"/>
        <family val="1"/>
      </rPr>
      <t xml:space="preserve"> შემცირებული უთანასწორობა</t>
    </r>
    <r>
      <rPr>
        <b/>
        <sz val="8"/>
        <rFont val="Sylfaen"/>
        <family val="1"/>
      </rPr>
      <t xml:space="preserve">
მიზანი 11 - </t>
    </r>
    <r>
      <rPr>
        <sz val="8"/>
        <rFont val="Sylfaen"/>
        <family val="1"/>
      </rPr>
      <t xml:space="preserve">მდგრადი ქალაქები და დასახლებები </t>
    </r>
    <r>
      <rPr>
        <b/>
        <sz val="8"/>
        <rFont val="Sylfaen"/>
        <family val="1"/>
      </rPr>
      <t xml:space="preserve"> </t>
    </r>
  </si>
  <si>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</si>
  <si>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t>ხელშეწყობილია ჯანსაღი ცხოვრების წესის პოპულარიზაცია, ქალისა და მამაკაცის თანასწორობის პრინციპების დაცვით უზრუნველყოფილია სპორტის სხვადასხვა სახეობების თანაბარი ხელმისაწვდომობა, გამოვლენილია განსაკუთრებული ნიჭით დაჯილდოებული ახალგაზრდები და წახალისებულია სპორტული მიღწევები</t>
  </si>
  <si>
    <t xml:space="preserve">ხელშეწყობილია ჯანსაღი ცხოვრების წესის პოპულარიზაცია, ქალისა და მამაკაცის თანასწორობის პრინციპების დაცვით უზრუნველყოფილია სპორტის სხვადასხვა სახეობების თანაბარი ხელმისაწვდომობა და წახალისებულია სპორტული მიღწევები </t>
  </si>
  <si>
    <r>
      <t xml:space="preserve">მიზანი 5 - </t>
    </r>
    <r>
      <rPr>
        <sz val="9"/>
        <color theme="1"/>
        <rFont val="Sylfaen"/>
        <family val="1"/>
      </rPr>
      <t>გენდერული თანასწორობა</t>
    </r>
    <r>
      <rPr>
        <b/>
        <sz val="9"/>
        <color theme="1"/>
        <rFont val="Sylfaen"/>
        <family val="1"/>
      </rPr>
      <t xml:space="preserve">
მიზანი 10 - </t>
    </r>
    <r>
      <rPr>
        <sz val="9"/>
        <color theme="1"/>
        <rFont val="Sylfaen"/>
        <family val="1"/>
      </rPr>
      <t xml:space="preserve">შემცირებული უთანასწორობა  </t>
    </r>
  </si>
  <si>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10 -</t>
    </r>
    <r>
      <rPr>
        <sz val="10"/>
        <rFont val="Sylfaen"/>
        <family val="1"/>
      </rPr>
      <t xml:space="preserve"> შემცირებული უთანასწორობა  </t>
    </r>
  </si>
  <si>
    <r>
      <t xml:space="preserve">მიზანი 9 - </t>
    </r>
    <r>
      <rPr>
        <sz val="11"/>
        <color theme="1"/>
        <rFont val="Sylfaen"/>
        <family val="1"/>
      </rPr>
      <t xml:space="preserve">მრეწველობა, ინოვაცია და ინფრასტრუქტურა;                                            </t>
    </r>
    <r>
      <rPr>
        <b/>
        <sz val="11"/>
        <color theme="1"/>
        <rFont val="Sylfaen"/>
        <family val="1"/>
      </rPr>
      <t>მიზანი 10</t>
    </r>
    <r>
      <rPr>
        <sz val="11"/>
        <color theme="1"/>
        <rFont val="Sylfaen"/>
        <family val="1"/>
      </rPr>
      <t xml:space="preserve"> - შემცირებული უთანასწორობა</t>
    </r>
    <r>
      <rPr>
        <b/>
        <sz val="11"/>
        <color theme="1"/>
        <rFont val="Sylfaen"/>
        <family val="1"/>
      </rPr>
      <t xml:space="preserve">
მიზანი 11 - </t>
    </r>
    <r>
      <rPr>
        <sz val="11"/>
        <color theme="1"/>
        <rFont val="Sylfaen"/>
        <family val="1"/>
      </rPr>
      <t>მდგრადი ქალაქები და დასახლებები</t>
    </r>
  </si>
  <si>
    <r>
      <t xml:space="preserve">მიზანი 5 - </t>
    </r>
    <r>
      <rPr>
        <sz val="9"/>
        <color theme="1"/>
        <rFont val="Sylfaen"/>
        <family val="1"/>
      </rPr>
      <t xml:space="preserve">გენდერული თანასწორობა                                                                                    </t>
    </r>
    <r>
      <rPr>
        <b/>
        <sz val="9"/>
        <color theme="1"/>
        <rFont val="Sylfaen"/>
        <family val="1"/>
      </rPr>
      <t>მიზანი 8</t>
    </r>
    <r>
      <rPr>
        <sz val="9"/>
        <color theme="1"/>
        <rFont val="Sylfaen"/>
        <family val="1"/>
      </rPr>
      <t xml:space="preserve"> - ღირსეული სამუშაო და ეკონომიკური ზრდა</t>
    </r>
    <r>
      <rPr>
        <b/>
        <sz val="9"/>
        <color theme="1"/>
        <rFont val="Sylfaen"/>
        <family val="1"/>
      </rPr>
      <t xml:space="preserve">
მიზანი 10 - </t>
    </r>
    <r>
      <rPr>
        <sz val="9"/>
        <color theme="1"/>
        <rFont val="Sylfaen"/>
        <family val="1"/>
      </rPr>
      <t xml:space="preserve">შემცირებული უთანასწორობა  </t>
    </r>
  </si>
  <si>
    <r>
      <t xml:space="preserve">მიზანი 5 - </t>
    </r>
    <r>
      <rPr>
        <sz val="10"/>
        <rFont val="Sylfaen"/>
        <family val="1"/>
      </rPr>
      <t xml:space="preserve">გენდერული თანასწორობა                                                                             </t>
    </r>
    <r>
      <rPr>
        <b/>
        <sz val="10"/>
        <rFont val="Sylfaen"/>
        <family val="1"/>
      </rPr>
      <t xml:space="preserve">მიზანი 8 </t>
    </r>
    <r>
      <rPr>
        <sz val="10"/>
        <rFont val="Sylfaen"/>
        <family val="1"/>
      </rPr>
      <t>- ღირსეული სამუშაო და ეკონომიკური ზრდა</t>
    </r>
    <r>
      <rPr>
        <b/>
        <sz val="10"/>
        <rFont val="Sylfaen"/>
        <family val="1"/>
      </rPr>
      <t xml:space="preserve">
მიზანი 10 - </t>
    </r>
    <r>
      <rPr>
        <sz val="10"/>
        <rFont val="Sylfaen"/>
        <family val="1"/>
      </rPr>
      <t xml:space="preserve">შემცირებული უთანასწორობა  </t>
    </r>
  </si>
  <si>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 xml:space="preserve">გენდერული თანასწორობა                                                                                        </t>
    </r>
    <r>
      <rPr>
        <b/>
        <sz val="9"/>
        <color theme="1"/>
        <rFont val="Sylfaen"/>
        <family val="1"/>
      </rPr>
      <t xml:space="preserve">მიზანი 8 </t>
    </r>
    <r>
      <rPr>
        <sz val="9"/>
        <color theme="1"/>
        <rFont val="Sylfaen"/>
        <family val="1"/>
      </rPr>
      <t>- ღირსეული სამუშაო და ეკომომიკური ზრდა</t>
    </r>
    <r>
      <rPr>
        <b/>
        <sz val="9"/>
        <color theme="1"/>
        <rFont val="Sylfaen"/>
        <family val="1"/>
      </rPr>
      <t xml:space="preserve">                       
მიზანი 10 - </t>
    </r>
    <r>
      <rPr>
        <sz val="9"/>
        <color theme="1"/>
        <rFont val="Sylfaen"/>
        <family val="1"/>
      </rPr>
      <t xml:space="preserve">შემცირებული უთანასწორობა                                                                               </t>
    </r>
    <r>
      <rPr>
        <b/>
        <sz val="9"/>
        <color theme="1"/>
        <rFont val="Sylfaen"/>
        <family val="1"/>
      </rPr>
      <t>მიზანი 16</t>
    </r>
    <r>
      <rPr>
        <sz val="9"/>
        <color theme="1"/>
        <rFont val="Sylfaen"/>
        <family val="1"/>
      </rPr>
      <t xml:space="preserve"> - მშვიდობა, სამართლიანობა, ძლიერი ინსტიტუციები</t>
    </r>
    <r>
      <rPr>
        <b/>
        <sz val="9"/>
        <color theme="1"/>
        <rFont val="Sylfaen"/>
        <family val="1"/>
      </rPr>
      <t xml:space="preserve">
</t>
    </r>
    <r>
      <rPr>
        <sz val="9"/>
        <color theme="1"/>
        <rFont val="Sylfaen"/>
        <family val="1"/>
      </rPr>
      <t xml:space="preserve"> </t>
    </r>
  </si>
  <si>
    <r>
      <rPr>
        <b/>
        <sz val="8"/>
        <rFont val="Sylfaen"/>
        <family val="1"/>
      </rPr>
      <t>მიზანი 4</t>
    </r>
    <r>
      <rPr>
        <sz val="8"/>
        <rFont val="Sylfaen"/>
        <family val="1"/>
      </rPr>
      <t xml:space="preserve"> -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8"/>
        <rFont val="Sylfaen"/>
        <family val="1"/>
      </rPr>
      <t>მიზანი 5</t>
    </r>
    <r>
      <rPr>
        <sz val="8"/>
        <rFont val="Sylfaen"/>
        <family val="1"/>
      </rPr>
      <t xml:space="preserve"> - გენდერული თანასწორობა                                                                                                                 </t>
    </r>
    <r>
      <rPr>
        <b/>
        <sz val="8"/>
        <rFont val="Sylfaen"/>
        <family val="1"/>
      </rPr>
      <t>მიზანი 8</t>
    </r>
    <r>
      <rPr>
        <sz val="8"/>
        <rFont val="Sylfaen"/>
        <family val="1"/>
      </rPr>
      <t xml:space="preserve"> - ღირსეული სამუშაო და ეკომომიკური ზრდა                       
</t>
    </r>
    <r>
      <rPr>
        <b/>
        <sz val="8"/>
        <rFont val="Sylfaen"/>
        <family val="1"/>
      </rPr>
      <t>მიზანი 10</t>
    </r>
    <r>
      <rPr>
        <sz val="8"/>
        <rFont val="Sylfaen"/>
        <family val="1"/>
      </rPr>
      <t xml:space="preserve"> - შემცირებული უთანასწორობა                                                                                                  </t>
    </r>
    <r>
      <rPr>
        <b/>
        <sz val="8"/>
        <rFont val="Sylfaen"/>
        <family val="1"/>
      </rPr>
      <t>მიზანი 16</t>
    </r>
    <r>
      <rPr>
        <sz val="8"/>
        <rFont val="Sylfaen"/>
        <family val="1"/>
      </rPr>
      <t xml:space="preserve"> - მშვიდობა, სამართლიანობა, ძლიერი ინსტიტუციები</t>
    </r>
  </si>
  <si>
    <t xml:space="preserve">ქედის კულტურული ცხოვრების გამრავალფეროვნება, კულტურული აქტივობების განვითარების ხელშეწყობა, კულტურული ცხოვრების აქტივობის გაზრდა, ხელოვანთა შემოქმედებითი ზრდის ხელშეწყობა, კულტურულ საგანმანათლებლო სფეროების განვითარების ხელშეწყობა, ეროვნული ღონისძიებების პაპულარიზაცია, კულტურული მემკვიდრეობის ძეგლთა შენარჩუნება, დაცვა, პოპულარიზაცია და ცნობადობის ამაღლება.  </t>
  </si>
  <si>
    <t>კულტურული ცხოვრების გამრავალფეროვნება, მემკვიდრეობის ძეგლთა შენარჩუნება, დაცვა, პოპულარიზაცია და ცნობადობის ამაღლება.</t>
  </si>
  <si>
    <t>ჩატარებულია სპორტული ტურნირები ადგილობრივი და სხვადასხვა მუნიციპალიტეტის სპორტსმენების მონაწილეობით</t>
  </si>
  <si>
    <t>05 01 04</t>
  </si>
  <si>
    <t xml:space="preserve"> სასპორტო ინფრასტრუქტურის  მშენებლობა და რეაბილიტაცია</t>
  </si>
  <si>
    <t>ქვეპროგრამის განხორციელების პერიოდი:</t>
  </si>
  <si>
    <t xml:space="preserve">
განახლებულია მუნიციპალიტეტის სპორტული ინფრასტრუქტურა და ხელშეწყობილია ჯანსაღი ცხოვრების წესი</t>
  </si>
  <si>
    <t>განახლებულია მუნიციპალიტეტის სპორტული ინფრასტრუქტურა და ხელშეწყობილია ჯანსაღი ცხოვრების წესი</t>
  </si>
  <si>
    <t>05 01 04 01</t>
  </si>
  <si>
    <t>ა(ა)იპ ქედის ხელოვნების სკოლაში საგანმანათლებლო პროგრამების ფარგლებში სწავლის უფლებით სარგებლობენ ბავშვები 6 წლის ასაკიდან. სკოლაში არის სამი განყოფილება კერძოდ: საფორტეპიანო, საორკესტრო, და ხალხური ხელოვნების განყოფილება. ხალხურ განყოფილებაში ისწავლება ქართული ცეკვა, რომელშიც 6 ჯგუფია გოგონებისა და ვაჟების. (პატარების,საშუალო და დიდი ჯგუფები) ამ ჯგუფის მოსწავლეებს აქვთ შესაძლებლობა ინდივიდუალურად შეისწავლონ შერჩევითი საგანი, კერძოდ: სალამური, დოლი, ფანდური, ბასფანდური, ჭიბონი, გიტარა და კლასუკური ფანდური. სწავლება 6 წლიანია. სკოლას ჰყავს ქორეოგრაფიული და ფოკლორული ანსამბლები: „ჩანგი“, „საუნჯე“, „იასამანი“. ქვეპროგრამის ფარგლებში ა(ა)იპ ქედის სახელოვნებო სკოლასთან არსებული მუსიკალური და ქორეოგრაფიული ანსამბლების მეშვეობით ხორციელდება სხვადასხვა კულტურული აქტივობების ორგანიზება, ქვეყნის ღირსშესანიშნავი თარიღების დღისადმი მიძღვნილ ღონისძიებებში მონაწილეობა. ადგილობრივი მოსახლეობისა თუ სტუმრებისათვის მრავალფეროვანი სანახაობის (კლასიკური მუსიკა, ფოლკლორი) შეთავაზება. მნიშვნელოვანია ა(ა)იპ ქედის სახელოვნებო სკოლაში საშემსრულებლო კოლექტივების ხელშეწყობა-წახალისება (კომფორტული სამუშაო გარემოს შექმნა, გასტროლი და სხვა მოტივაცია). სკოლაში ასევე ფუნქციონირებს ანიმაციის შექმნის შემსწავლელი საამქრო, მოსწავლეთა მიღება შესაძლებელია 13 წლის ზევით.სწავლის ხანგრძლივობა 3 წელი.</t>
  </si>
  <si>
    <t xml:space="preserve"> ჩატარებულია მრავალფეროვანი კულტრული ღონისძიებები და განვითარებულია კულტურული ცხოვრება</t>
  </si>
  <si>
    <t>რეაბილიტირებულია წონიარისის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</si>
  <si>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  რეაბილიტირებულია დაბის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</si>
  <si>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მუნიციპალიტეტის ინფრასტრუქტურული და ეკონომიკური განვითარება. კულტურული ტრადიციების დაცვა და ამ ტრადიციების ღირსეულ გაგრძელება.  ახალგაზრდების მრავალმხრივი (როგორც სულიერი, ისე ფიზიკური თვალსაზრისით) განვითარების ხელშეწყობა  და მათში ცხოვრების ჯანსაღი წესის დამკვიდრება. </t>
  </si>
  <si>
    <t xml:space="preserve">მასობრივი სპორტის განვითარების ხელშეწყობა, ცხოვრების ჯანსაღი წესის პოპულარიზაცია, სპორტზე ხელმისაწვდომობის გაზრდა და სპორტული მიღწევების გაუმჯობესების ხელშეწყობა, მუნიციპალიტეტის საჯარო სკოლების მოსწავლეთა ჩართულობა სპორტულ ღონისძიებებში. გამოვლენილი ახალგაზრდები, რომელთაც  აღმოაჩნდათ განსაკუთრებული ნიჭი და შესაძლებლობები. პერსპექტიული მოსწავლე სპორტსმენების შერჩევა, სასპორტო სკოლის და მუნიციპალიტეტის ნაკრები გუნდების დაკომპლექტება  და სპორტსმენთა მიერ მაღალი სპორტული შედეგების მიღწევა. პროგრამა ხელს უწყობს სპორტულ აქტივობებში ქალისა და მამაკაცის თანასწორობის პრინციპებზე დაფუძნებული ღონისძიებების განხორციელებას და სპორტული წრეების საქმიანობაში გოგონებისა და ბიჭების განსხვავებული საჭიროებების გათვალისწინებას. ქვეპროგრამების ფარგლებში სერვისები შეთავაზებულია ის, რომ გამოირიცხოს ნებისმიერი ფორმის დისკრიმინაცია.   
</t>
  </si>
  <si>
    <t>მუნიციპალურ სპორტულ კლუბებში, ძირითად გუნდებში ადგილობრივი სპორტსმენების რაოდენობა</t>
  </si>
  <si>
    <t xml:space="preserve">უზრუნველყოფილია ფეხბურთის კლუბის გამართული ფუნქციონირება და ბავშვთა და მოზარდთა ჩართულობა </t>
  </si>
  <si>
    <t>სპორტულ კლუბებში ჩართული 6-დან 18 წლამდე ბავშვებისა და ახალგაზრდების რაოდენობა</t>
  </si>
  <si>
    <t>რეაბილიტირებული ობიექტების რაოდენობა</t>
  </si>
  <si>
    <t xml:space="preserve">ტრადიციული და სახალხო დღსასწაულების ჩატარება, მთავრობის მიერ ოფიციალურად დადგენილი დღეების აღნიშვნა. კონცერტების გამოფენების, გასტროლების, სახელოვნებო პროექტების, თეატრალური წარმოდგენების, საერთაშორისო, რეგიონალური და ადგილობრივი ფესტივალების,იუბილარ, ღვაწლმოსილ კულტურის მუშაკებთან შეხვედრა, მადლობის სიგელების,საპატიო ტიტულების, ერთჯერადი ფულადი ჯილდოების გაცემა  და  სხვა  ღონისძიებების ორგანიზებას/ორგანიზების ხელშეწყობას. გათვალისწინებულია კულტურის ღონისძიებების ისე დაგეგმვა, რომ პასუხობდეს ქალებისა და კაცების, გოგონებისა და ბიჭების განსხვავებულ საჭიროებებს და ითვალისწინებდეს მათ ინტერესებს.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კულტურის სფეროში დასაქმებული ადამიანების  პროფესიული განვითარება/გადამზადება/(ტრენინგები,ვორქშოფები, სემინარები,მასტერკლასები) 
კულტურული ტურიზმის განვითარების ხელშეწყობა  (მუნიციპალიტეტის ცნობადობის ამაღლება და პოპულარიზაცია, ქედის მუნიციპალიტეტის ტრადიციული სამზარეულოს გამოფენა-დეგუსტაცია, კულტურული ღონისძიებების მოწყობა-ჩატარება.) 
საერთაშორისო კულტურულ-ურთიერთობათა გაღრმავება, დამეგობრებულ ქვეყნებთან და მუნიციპალიტეტებთან თანამშრომლობა და ერთობლივი პროექტების განხორციელება, ჩვენი კულტურის წარმოჩენა და გამოცდილების გაზიარება.                                   </t>
  </si>
  <si>
    <t>შექმილია პირობები კულტურისა და ხელოვნების პოპულარიზაციისთვის, გაზრდილია მუნიციპალიტეტის კულტურული აქტივობა, შენარჩუნებული და დაცულია კულტურული მემკვიდრეობა, ხელშეწყობილია კულტურისა და ხელოვნების სხვადასხვა კოლექტევები  და სტუდიები და უზრუნველყოფილია კულტურულ-შემოქმედებით ცხოვრებაში მოსახლეობის ჩართულობა, შენარჩუნებული და დაცულია კულტურული მემკვიდრეობა.</t>
  </si>
  <si>
    <t>უზრუნველყოფილია  კულტურულ-შემოქმედებითი ღონისძიებების თანაბარი ხელმისაწვდომობა, მუსიკალური და ქორეოგრაფიული ანსამბლების განვითარება, ბიბლიოთეკის შეუფერხებელი ფუნქციონირება, კულტურულ საგანმანათლებლო ღონისძიებები და მოსწავლე-ახალგაზრდობის სასწავლო შემოქმედებითი პროცესის ორგანიზება</t>
  </si>
  <si>
    <t>სახელოვნებო განათლების მისაღებად შექმნილია  თანაბრად ხელმისაწვდომო პირობები გოგონებისა და ბიჭებისთვის; ხელშეწყობილია მოსწავლეთა და პედაგოგთა კულტურულ-საგანმანათლებლო კვალიფიკაციის ამაღლება და კონკურსებში, ფესტივალებსა და სხვა ფორუმებში წარმატებები.</t>
  </si>
  <si>
    <t>განხორციელებული კულტურული ღონისძიებების რაოდენობა </t>
  </si>
  <si>
    <t>პროგრამის დასახელება, რომლის ფარგლებშიც ხორციელდება ქვეპროგრამა:</t>
  </si>
  <si>
    <t>რეაბილიტირებულია დაბის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</si>
  <si>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რეაბილიტირებულია კულტურის სახლები და  ხელშეწყობილია კულტურულ-საგანმანათლებლო დაწესებულებების საქმიანობა, შენარჩუნებული და დაცულია კულტურული მემკვიდრეობა.
</t>
  </si>
  <si>
    <t xml:space="preserve">რეაბილიტირებულია კულტურის სახლები და  ხელშეწყობილია კულტურულ-საგანმანათლებლო დაწესებულებების საქმიანობა, შენარჩუნებული და დაცულია კულტურული მემკვიდრეობა
</t>
  </si>
  <si>
    <t>ქვეპროგრამის კლასიფიკაციის კოდი:</t>
  </si>
  <si>
    <t>ქვეპროგრამის დასახელება, რის ფარგლებშიც ხორციელდება ქვეპროგრამა:</t>
  </si>
  <si>
    <t>1600 (მათ შორის 60% ქალი, 40% კაცი)</t>
  </si>
  <si>
    <t>სულ 208 (მათ შორის: ბიჭი-69; გოგო-139%)</t>
  </si>
  <si>
    <t>სულ 313 (მათ შორის: ბიჭი-106; გოგო-207)</t>
  </si>
  <si>
    <t>176 (გოგო 92                                                                                                                                                                                                                                                                                                                                                                                                                                                                                                                                                            ბიჭი 84)</t>
  </si>
  <si>
    <t>550 (ქალი 330, კაცი 220)</t>
  </si>
  <si>
    <t>700 ქალი (420, კაცი 280)</t>
  </si>
  <si>
    <t>სულ 384 (მათ შორის: ბიჭი-153; გოგო-231)</t>
  </si>
  <si>
    <t>სულ 489 (მათ შორის: ბიჭი-190%; გოგო-299)</t>
  </si>
  <si>
    <t>სულ 500 (მათ შორის: ბიჭი-220; გოგო-280)</t>
  </si>
  <si>
    <t xml:space="preserve">190 (მათ შორის (გოგონები 19, ვაჟები 171)  </t>
  </si>
  <si>
    <t xml:space="preserve">230 (მათ შორის (გოგონები 25, ვაჟები 205)  </t>
  </si>
  <si>
    <t>310 (მათ შორის ბიჭი 280, გოგო 30)</t>
  </si>
  <si>
    <r>
      <t xml:space="preserve">2025 წელს წარმატებული სპორტსმენთა,  მწვრთნელთა და მუნიციპალიტეტის სახელით მონაწილე გუნდების   წახალისების ფონდი
</t>
    </r>
    <r>
      <rPr>
        <sz val="10"/>
        <rFont val="Sylfaen"/>
        <family val="1"/>
      </rPr>
      <t>( 2025 წლის -განმავლობაში     სპორტსმენებმა და მუნიციპალიტეტის სახელით მონაწილე გუნდებმა რომლებმაც მონაწილეობა მიიღეს ადგილობრივ, რეგიონალურ, რესპუბლიკურ და საერთაშორისო ღონისძიებებში და აჩვენეს საუკეთესო შედეგები, მიზანშეწონილია შემდგომი სტიმულირების მიზნით  სპოტსმენების, გუნდების და მწვრთნელების  წახალისება ფულადი ჯილდოთი,-მხოლოდ საქართველოს ჩემპიონატში გამარჯვებულებს   რომლებიც დაიკავებენ საპრიზო ადგილებს (I, II, III) დაენიშნებათ ხელფასი ერთი წლით)</t>
    </r>
  </si>
  <si>
    <r>
      <t xml:space="preserve">ქედის  მუნიციპალიტეტის საჯარო სკოლის გუნდების მონაწილეობა ,,სასკოლო სპორტულ ოლიმპიადა2025-2026-ში" (მუნიციპალური, რეგიონალური და ზონალურ ტურნირებში)
</t>
    </r>
    <r>
      <rPr>
        <sz val="10"/>
        <rFont val="Sylfaen"/>
        <family val="1"/>
      </rPr>
      <t>სასკოლო სპორტულ ოლიმპიადა 2025-2026"-ში მონაწილეობას ღებულობენ მუნიციპალიტეტის საჯარო სკოლების გუნდები (დებულების მიხედვით  შესაბამის წლებში დაბადებული მოსწავლეები) პირველ ეტაპზე ჩატარდება მუნიციპალური თამაშები, ხოლო მუნიციპალიტეტში გამარჯვებული გუნდი (შესაბამის სახეობაში გამარჯვებული გუნდი) მონაწილეობას მიიღებს რეგიონალურ(შემდეგი ეტაპის გამარჯვების შემთხვევაში)ზონალურ და დასკვნით ფინალურ თამაშში. გამარჯვებული გუნდები უზრუნველყოფილი იქნებიან მაისურით, კვებით და სატრანსპორტო მომსახურებით.</t>
    </r>
  </si>
  <si>
    <t>ქვეპროგრამის ფარგლებში ხორციელდება სასპორტო სკოლის მიმდინარე ხარჯებისა და სხვადასხვა სპორტული ინვენტარით უზრუნველყოფის დაფინანსება, რათა მათ მიეცეთ შესაძლებლობა უზრუნველყონ სპორტსმენებისათვის სავარჯიშოდ შესაბამისი პირობების შექმნა და ნიჭიერი სპორტსმენების წახალისება. ბავშთა და მოზარდთა ჩაბმა სისტემატიურ სპორტულ გამაჯანსაღებელ საქმიანობაში. მათი ფიზიკური აღზრდა და სპორტული დაოსტატება, ცხოვრების ჯანსაღი წესის პროპაგანდა და მისი დამკვიდრება მოზარდ თაობაში. მასობრივი სპორტის განვითარება, სპორტსმენების აღზრდა სხვადასხვა სპორტის სახეობებში, სადაც ისინი ავლენენ სხვადასხვა სპორტული წრისთვის საჭირო ნიჭსა თუ უნარ-ჩვევებს. სპორტსმენების გააქტიურება და აქტივობებში ჩართვა, ვარჯიში სპორტულ საწვრთო შეკრებებზე, სპორტსმენების ასპარეზი სხვადასხვა რესპუბლიკურ და საერთაშორისო შეჯიბრებებზე. მწვრთნელების და სპორტსმენების ინიციატივების განხორციელება და წახალისება, სპორტსმენების პროფესიული დაოსტატება და წინსვლა.
 სპორტული ღონისძიებების მხარდაჭერა და ადმინისტრაციულ ერთეულში არსებულ სპორტულ სკოლებსა და სექციებში გაერთიანებული ახალგაზრდა სპორტსმენების ხელშეწყობა. მოყვარული და პროფესიონალი სპორტსმენების მონაწილეობის ხელშეწყობა სხვადასხვა რანგის გასვლით სპორტულ ტურნირებსა და შეჯიბრებებში.  (ა)იპ ქედის სასპორტო სკოლაში ფუნქციონირებს 9 (ცხრა) სექცია, მათ შორის 18(თვრამეტი) ჯგუფი: ფრენბურთის 1 (ერთი) ჯგუფი; თავ. ჭიდაობის  4(ოთხი) ჯგუფი; ქართ. ჭიდაობა 2(ორი); კალათბურთის 3(სამი) ჯგუფი; ჭადრაკის 2(ორი) ჯგუფი; მაგიდის ჩოგბურთის 2(ორი) ჯგუფი; კიკბოქსინგის 2(ორი) ჯგუფი; კლასიკური ჭიდაობა 1(ერთი) ჯგუფი;ქვიშის ჭიდაობა 1(ერთი). ა(ა)იპ ქედის სასპორტო სკოლაში სწავლება უფასოა და 300-მდე ბავშვია (მათ შორის გოგო35%, ბიჭი 65%) სხვადასხვა სპორტულ სახეობებში ჩაბმული. სასპორტო სკოლას ჰყავს სერტიფიცირებული და ლიცენზირებული მწვრთნელები, რაც ხელს უწყობს ბავშვების დაოსტატებას პროფესიულ დონეზე, რათა უფრო ბევრი წარმატებული სპორტსმენი ჰყავდეს (ევროპისა და მსოფლიო პრიზიორი,  ადგილობრივი, საერთაშორისო, საქართველოს ჩემპიონი, ევროპის მონაწილე საქართველოს ნაკრების წევრი, აჭარის ნაკრების წევრი).
• ფრენბურთი - ავთანდილ ბერიძის ტურნირი;
• თავ. ჭიდაობა - გურამ ჯიჯავაძის ტურნირი;
• გოგონათა სპორტული ფესტივალი და სხვადასხავა ღონისძიებები;
. სასკოლო სპორტული ოლიმპიადა.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</si>
</sst>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41"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8"/>
      <color theme="8" tint="-0.249977111117893"/>
      <name val="Sylfaen"/>
      <family val="1"/>
    </font>
    <font>
      <sz val="11"/>
      <name val="Sylfaen"/>
      <family val="1"/>
    </font>
    <font>
      <sz val="12"/>
      <name val="Sylfaen"/>
      <family val="1"/>
    </font>
    <font>
      <sz val="9"/>
      <color theme="8" tint="-0.249977111117893"/>
      <name val="Sylfaen"/>
      <family val="1"/>
    </font>
    <font>
      <sz val="9"/>
      <color rgb="FF000000"/>
      <name val="Sylfaen"/>
      <family val="1"/>
    </font>
    <font>
      <sz val="9"/>
      <color theme="1"/>
      <name val="Sylfaen"/>
      <family val="1"/>
    </font>
    <font>
      <b/>
      <sz val="9"/>
      <name val="Sylfaen"/>
      <family val="1"/>
    </font>
    <font>
      <b/>
      <sz val="8"/>
      <name val="Sylfaen"/>
      <family val="1"/>
    </font>
    <font>
      <sz val="8"/>
      <color rgb="FF000000"/>
      <name val="Sylfaen"/>
      <family val="1"/>
    </font>
    <font>
      <sz val="8"/>
      <color theme="1"/>
      <name val="Sylfaen"/>
      <family val="1"/>
    </font>
    <font>
      <b/>
      <sz val="9"/>
      <color theme="1"/>
      <name val="Sylfaen"/>
      <family val="1"/>
    </font>
    <font>
      <sz val="7"/>
      <color theme="1"/>
      <name val="Sylfaen"/>
      <family val="1"/>
    </font>
    <font>
      <sz val="7"/>
      <color rgb="FF000000"/>
      <name val="Sylfaen"/>
      <family val="1"/>
    </font>
    <font>
      <sz val="10"/>
      <color theme="1"/>
      <name val="Calibri"/>
      <family val="2"/>
      <scheme val="minor"/>
    </font>
    <font>
      <sz val="6"/>
      <color rgb="FF000000"/>
      <name val="Sylfaen"/>
      <family val="1"/>
    </font>
    <font>
      <b/>
      <sz val="8"/>
      <color theme="8" tint="-0.249977111117893"/>
      <name val="Sylfaen"/>
      <family val="1"/>
    </font>
    <font>
      <sz val="9"/>
      <color theme="1"/>
      <name val="Calibri"/>
      <family val="2"/>
      <scheme val="minor"/>
    </font>
    <font>
      <sz val="9"/>
      <color rgb="FF000000"/>
      <name val="Calibri"/>
      <family val="2"/>
      <scheme val="minor"/>
    </font>
    <font>
      <sz val="5"/>
      <color rgb="FF000000"/>
      <name val="Sylfae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226">
    <xf numFmtId="0" fontId="0" fillId="0" borderId="0" xfId="0"/>
    <xf numFmtId="0" fontId="6" fillId="0" borderId="0" xfId="0" applyFont="1"/>
    <xf numFmtId="0" fontId="9"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3" fontId="4" fillId="0" borderId="1" xfId="0" applyNumberFormat="1"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4" fillId="3"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3" fontId="6"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vertical="center"/>
    </xf>
    <xf numFmtId="0" fontId="6" fillId="0" borderId="0" xfId="0" applyFont="1" applyAlignment="1">
      <alignment horizontal="left"/>
    </xf>
    <xf numFmtId="0" fontId="30"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6" fillId="0" borderId="0" xfId="0" applyFont="1" applyAlignment="1">
      <alignment horizontal="left" vertical="center" wrapText="1"/>
    </xf>
    <xf numFmtId="0" fontId="31" fillId="0" borderId="1" xfId="0" applyFont="1" applyBorder="1" applyAlignment="1">
      <alignment vertical="center" wrapText="1"/>
    </xf>
    <xf numFmtId="0" fontId="31"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4" borderId="1" xfId="0" applyFont="1" applyFill="1" applyBorder="1" applyAlignment="1">
      <alignment vertical="center" wrapText="1"/>
    </xf>
    <xf numFmtId="0" fontId="37" fillId="0" borderId="2" xfId="0" applyFont="1" applyBorder="1" applyAlignment="1">
      <alignment horizontal="center" vertical="center" wrapText="1"/>
    </xf>
    <xf numFmtId="0" fontId="36" fillId="4" borderId="1" xfId="0" applyFont="1" applyFill="1" applyBorder="1" applyAlignment="1">
      <alignment horizontal="center" vertical="center" wrapText="1"/>
    </xf>
    <xf numFmtId="0" fontId="36" fillId="0" borderId="1" xfId="0" applyFont="1" applyBorder="1" applyAlignment="1">
      <alignment horizontal="center" vertical="center" wrapText="1"/>
    </xf>
    <xf numFmtId="3" fontId="6" fillId="0" borderId="0" xfId="0" applyNumberFormat="1" applyFont="1" applyAlignment="1">
      <alignment horizontal="center" vertical="center"/>
    </xf>
    <xf numFmtId="9" fontId="35" fillId="0" borderId="1" xfId="0" applyNumberFormat="1" applyFont="1" applyBorder="1" applyAlignment="1">
      <alignment horizontal="center" vertical="center" wrapText="1"/>
    </xf>
    <xf numFmtId="0" fontId="26" fillId="4"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3" fontId="4" fillId="0" borderId="0" xfId="0" applyNumberFormat="1" applyFont="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40" fillId="4"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33" fillId="0" borderId="6" xfId="0" applyFont="1" applyBorder="1" applyAlignment="1">
      <alignment horizontal="center" vertical="center" wrapText="1"/>
    </xf>
    <xf numFmtId="9" fontId="33" fillId="0" borderId="6" xfId="0" applyNumberFormat="1" applyFont="1" applyBorder="1" applyAlignment="1">
      <alignment horizontal="center" vertical="center" wrapText="1"/>
    </xf>
    <xf numFmtId="0" fontId="33" fillId="0" borderId="6" xfId="0" applyFont="1" applyBorder="1" applyAlignment="1">
      <alignment vertical="center" wrapText="1"/>
    </xf>
    <xf numFmtId="0" fontId="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6" xfId="0" applyFont="1" applyBorder="1" applyAlignment="1">
      <alignment vertical="center" wrapText="1"/>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8" fillId="0" borderId="1" xfId="0" applyFont="1" applyBorder="1" applyAlignment="1">
      <alignment horizontal="left" vertical="center"/>
    </xf>
    <xf numFmtId="0" fontId="27"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1" xfId="0" applyFont="1" applyBorder="1" applyAlignment="1">
      <alignmen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9" fillId="0" borderId="1" xfId="0" applyFont="1" applyBorder="1" applyAlignment="1">
      <alignment horizontal="left" vertical="center" wrapText="1"/>
    </xf>
    <xf numFmtId="0" fontId="4"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2" fillId="0" borderId="3" xfId="0" applyFont="1" applyBorder="1" applyAlignment="1">
      <alignment horizontal="left" vertical="center" wrapText="1"/>
    </xf>
    <xf numFmtId="0" fontId="6" fillId="0" borderId="1" xfId="0" applyFont="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5" fillId="0" borderId="1" xfId="0" applyFont="1" applyBorder="1" applyAlignment="1">
      <alignment horizontal="center" vertical="center"/>
    </xf>
    <xf numFmtId="0" fontId="16" fillId="0" borderId="1" xfId="0" applyFont="1" applyBorder="1" applyAlignment="1">
      <alignment horizontal="left" vertical="center" wrapText="1"/>
    </xf>
    <xf numFmtId="3" fontId="8" fillId="0" borderId="1" xfId="0" applyNumberFormat="1" applyFont="1" applyBorder="1" applyAlignment="1">
      <alignment horizontal="center" vertical="center"/>
    </xf>
    <xf numFmtId="3" fontId="4"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0" borderId="1" xfId="0" applyFont="1" applyBorder="1" applyAlignment="1">
      <alignment horizont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49" fontId="4" fillId="0" borderId="1" xfId="0" applyNumberFormat="1"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1" fillId="0" borderId="1"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8" fillId="0" borderId="5" xfId="0" applyFont="1" applyBorder="1" applyAlignment="1">
      <alignment horizontal="left" vertical="center" wrapText="1"/>
    </xf>
    <xf numFmtId="0" fontId="16" fillId="3" borderId="1" xfId="0" applyFont="1" applyFill="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5" fillId="0" borderId="1"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8" fillId="0" borderId="8" xfId="0" applyFont="1" applyBorder="1" applyAlignment="1">
      <alignment horizontal="center" vertical="center"/>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6" fillId="0" borderId="1" xfId="0" applyFont="1" applyBorder="1" applyAlignment="1">
      <alignment horizontal="center"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40" fillId="4" borderId="1" xfId="0" applyFont="1" applyFill="1" applyBorder="1" applyAlignment="1">
      <alignment horizontal="center" vertical="center" wrapText="1"/>
    </xf>
    <xf numFmtId="3" fontId="31" fillId="0" borderId="1" xfId="0" applyNumberFormat="1"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6"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0" borderId="0" xfId="0" applyFont="1" applyAlignment="1">
      <alignment horizontal="center" vertical="center" wrapText="1"/>
    </xf>
    <xf numFmtId="0" fontId="29" fillId="0" borderId="3" xfId="0" applyFont="1" applyBorder="1" applyAlignment="1">
      <alignment horizontal="left" vertical="center" wrapText="1"/>
    </xf>
    <xf numFmtId="0" fontId="5" fillId="0" borderId="1" xfId="0" applyFont="1" applyBorder="1" applyAlignment="1">
      <alignment horizontal="left" vertical="center" wrapText="1"/>
    </xf>
    <xf numFmtId="0" fontId="9" fillId="0" borderId="3" xfId="0" applyFont="1" applyBorder="1" applyAlignment="1">
      <alignment horizontal="left" vertical="center"/>
    </xf>
    <xf numFmtId="0" fontId="37" fillId="0" borderId="1" xfId="0" applyFont="1" applyBorder="1" applyAlignment="1">
      <alignment horizontal="center" vertical="center" wrapText="1"/>
    </xf>
    <xf numFmtId="0" fontId="33" fillId="0" borderId="1" xfId="0" applyFont="1" applyBorder="1" applyAlignment="1">
      <alignment vertical="center" wrapText="1"/>
    </xf>
    <xf numFmtId="0" fontId="13" fillId="0" borderId="1" xfId="0" applyFont="1" applyBorder="1" applyAlignment="1">
      <alignment horizontal="left" vertical="center" wrapText="1"/>
    </xf>
    <xf numFmtId="0" fontId="33" fillId="0" borderId="1" xfId="0" applyFont="1" applyBorder="1" applyAlignment="1">
      <alignment horizontal="center" vertical="center" textRotation="90" wrapText="1"/>
    </xf>
    <xf numFmtId="0" fontId="34" fillId="0" borderId="1" xfId="0" applyFont="1" applyBorder="1" applyAlignment="1">
      <alignment horizontal="center" vertical="center" textRotation="90" wrapText="1"/>
    </xf>
    <xf numFmtId="0" fontId="9" fillId="0" borderId="1" xfId="0" applyFont="1" applyBorder="1" applyAlignment="1">
      <alignment horizontal="center" vertical="center" wrapText="1"/>
    </xf>
    <xf numFmtId="0" fontId="34" fillId="4"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wrapText="1"/>
    </xf>
    <xf numFmtId="0" fontId="34" fillId="4"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wrapText="1"/>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2"/>
  <sheetViews>
    <sheetView tabSelected="1" view="pageBreakPreview" zoomScaleNormal="100" zoomScaleSheetLayoutView="100" workbookViewId="0">
      <selection activeCell="H12" sqref="H12"/>
    </sheetView>
  </sheetViews>
  <sheetFormatPr defaultColWidth="9.140625" defaultRowHeight="15" x14ac:dyDescent="0.3"/>
  <cols>
    <col min="1" max="1" width="38.7109375" style="1" customWidth="1"/>
    <col min="2" max="3" width="14.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2.140625" style="1" customWidth="1"/>
    <col min="10" max="10" width="12.5703125" style="1" customWidth="1"/>
    <col min="11" max="11" width="12.28515625" style="1" customWidth="1"/>
    <col min="12" max="12" width="12.140625" style="1" customWidth="1"/>
    <col min="13" max="16384" width="9.140625" style="1"/>
  </cols>
  <sheetData>
    <row r="1" spans="1:12" x14ac:dyDescent="0.3">
      <c r="B1" s="108"/>
      <c r="C1" s="108"/>
      <c r="D1" s="108"/>
      <c r="E1" s="108"/>
      <c r="F1" s="108"/>
    </row>
    <row r="2" spans="1:12" ht="42" customHeight="1" x14ac:dyDescent="0.3">
      <c r="A2" s="109" t="s">
        <v>2</v>
      </c>
      <c r="B2" s="109"/>
      <c r="C2" s="109"/>
      <c r="D2" s="109"/>
      <c r="E2" s="109"/>
      <c r="F2" s="109"/>
      <c r="G2" s="109"/>
      <c r="H2" s="110" t="s">
        <v>111</v>
      </c>
      <c r="I2" s="110"/>
      <c r="J2" s="110"/>
      <c r="K2" s="110"/>
      <c r="L2" s="110"/>
    </row>
    <row r="3" spans="1:12" ht="30.6" customHeight="1" x14ac:dyDescent="0.3">
      <c r="A3" s="86" t="s">
        <v>3</v>
      </c>
      <c r="B3" s="86"/>
      <c r="C3" s="86"/>
      <c r="D3" s="86"/>
      <c r="E3" s="86"/>
      <c r="F3" s="86"/>
      <c r="G3" s="86"/>
      <c r="H3" s="86"/>
      <c r="I3" s="86"/>
      <c r="J3" s="111" t="s">
        <v>112</v>
      </c>
      <c r="K3" s="111"/>
      <c r="L3" s="111"/>
    </row>
    <row r="4" spans="1:12" ht="32.450000000000003" customHeight="1" x14ac:dyDescent="0.3">
      <c r="A4" s="86" t="s">
        <v>4</v>
      </c>
      <c r="B4" s="86"/>
      <c r="C4" s="86"/>
      <c r="D4" s="86"/>
      <c r="E4" s="86"/>
      <c r="F4" s="86"/>
      <c r="G4" s="86"/>
      <c r="H4" s="112" t="s">
        <v>111</v>
      </c>
      <c r="I4" s="112"/>
      <c r="J4" s="112"/>
      <c r="K4" s="112"/>
      <c r="L4" s="112"/>
    </row>
    <row r="5" spans="1:12" ht="34.9" customHeight="1" x14ac:dyDescent="0.3">
      <c r="A5" s="86" t="s">
        <v>5</v>
      </c>
      <c r="B5" s="86"/>
      <c r="C5" s="86"/>
      <c r="D5" s="86"/>
      <c r="E5" s="86"/>
      <c r="F5" s="86"/>
      <c r="G5" s="86"/>
      <c r="H5" s="113" t="s">
        <v>45</v>
      </c>
      <c r="I5" s="113"/>
      <c r="J5" s="113"/>
      <c r="K5" s="113"/>
      <c r="L5" s="113"/>
    </row>
    <row r="6" spans="1:12" ht="36.6" customHeight="1" x14ac:dyDescent="0.3">
      <c r="A6" s="86" t="s">
        <v>6</v>
      </c>
      <c r="B6" s="86"/>
      <c r="C6" s="86"/>
      <c r="D6" s="86"/>
      <c r="E6" s="86"/>
      <c r="F6" s="86"/>
      <c r="G6" s="86"/>
      <c r="H6" s="111" t="s">
        <v>54</v>
      </c>
      <c r="I6" s="111"/>
      <c r="J6" s="111"/>
      <c r="K6" s="111"/>
      <c r="L6" s="111"/>
    </row>
    <row r="7" spans="1:12" ht="30.6" customHeight="1" x14ac:dyDescent="0.3">
      <c r="A7" s="86" t="s">
        <v>7</v>
      </c>
      <c r="B7" s="86"/>
      <c r="C7" s="86"/>
      <c r="D7" s="86"/>
      <c r="E7" s="86"/>
      <c r="F7" s="86"/>
      <c r="G7" s="86"/>
      <c r="H7" s="86"/>
      <c r="I7" s="86"/>
      <c r="J7" s="86"/>
      <c r="K7" s="86"/>
      <c r="L7" s="86"/>
    </row>
    <row r="8" spans="1:12" ht="49.15" customHeight="1" x14ac:dyDescent="0.3">
      <c r="A8" s="105" t="s">
        <v>341</v>
      </c>
      <c r="B8" s="105"/>
      <c r="C8" s="105"/>
      <c r="D8" s="105"/>
      <c r="E8" s="105"/>
      <c r="F8" s="105"/>
      <c r="G8" s="105"/>
      <c r="H8" s="105"/>
      <c r="I8" s="105"/>
      <c r="J8" s="105"/>
      <c r="K8" s="105"/>
      <c r="L8" s="105"/>
    </row>
    <row r="9" spans="1:12" ht="31.9" customHeight="1" x14ac:dyDescent="0.3">
      <c r="A9" s="86" t="s">
        <v>8</v>
      </c>
      <c r="B9" s="86"/>
      <c r="C9" s="86"/>
      <c r="D9" s="86"/>
      <c r="E9" s="86"/>
      <c r="F9" s="86"/>
      <c r="G9" s="86"/>
      <c r="H9" s="86"/>
      <c r="I9" s="86"/>
      <c r="J9" s="86"/>
      <c r="K9" s="86"/>
      <c r="L9" s="86"/>
    </row>
    <row r="10" spans="1:12" ht="80.25" customHeight="1" x14ac:dyDescent="0.3">
      <c r="A10" s="87" t="s">
        <v>302</v>
      </c>
      <c r="B10" s="87"/>
      <c r="C10" s="87"/>
      <c r="D10" s="87"/>
      <c r="E10" s="87"/>
      <c r="F10" s="87"/>
      <c r="G10" s="87"/>
      <c r="H10" s="87"/>
      <c r="I10" s="87"/>
      <c r="J10" s="87"/>
      <c r="K10" s="87"/>
      <c r="L10" s="87"/>
    </row>
    <row r="11" spans="1:12" ht="47.25" customHeight="1" x14ac:dyDescent="0.3">
      <c r="A11" s="96" t="s">
        <v>40</v>
      </c>
      <c r="B11" s="96"/>
      <c r="C11" s="96"/>
      <c r="D11" s="96"/>
      <c r="E11" s="96"/>
      <c r="F11" s="96"/>
      <c r="G11" s="96"/>
      <c r="H11" s="4" t="s">
        <v>73</v>
      </c>
      <c r="I11" s="4" t="s">
        <v>74</v>
      </c>
      <c r="J11" s="4" t="s">
        <v>75</v>
      </c>
      <c r="K11" s="4" t="s">
        <v>76</v>
      </c>
      <c r="L11" s="4" t="s">
        <v>77</v>
      </c>
    </row>
    <row r="12" spans="1:12" ht="40.5" customHeight="1" x14ac:dyDescent="0.3">
      <c r="A12" s="92" t="s">
        <v>81</v>
      </c>
      <c r="B12" s="92"/>
      <c r="C12" s="92"/>
      <c r="D12" s="92"/>
      <c r="E12" s="92"/>
      <c r="F12" s="92"/>
      <c r="G12" s="92"/>
      <c r="H12" s="28">
        <f>'05 01'!H16</f>
        <v>1691700</v>
      </c>
      <c r="I12" s="28">
        <f>'05 01'!I16</f>
        <v>1751900</v>
      </c>
      <c r="J12" s="28">
        <f>'05 01'!J16</f>
        <v>2402700</v>
      </c>
      <c r="K12" s="28">
        <f>'05 01'!K16</f>
        <v>2708300</v>
      </c>
      <c r="L12" s="28">
        <f>'05 01'!L16</f>
        <v>2007200</v>
      </c>
    </row>
    <row r="13" spans="1:12" ht="36.75" customHeight="1" x14ac:dyDescent="0.3">
      <c r="A13" s="92" t="s">
        <v>97</v>
      </c>
      <c r="B13" s="92"/>
      <c r="C13" s="92"/>
      <c r="D13" s="92"/>
      <c r="E13" s="92"/>
      <c r="F13" s="92"/>
      <c r="G13" s="92"/>
      <c r="H13" s="28">
        <f>'კულტურის გან-ბა 05 02'!H18</f>
        <v>2291300</v>
      </c>
      <c r="I13" s="28">
        <f>'კულტურის გან-ბა 05 02'!I18</f>
        <v>7172400</v>
      </c>
      <c r="J13" s="28">
        <f>'კულტურის გან-ბა 05 02'!J18</f>
        <v>1388200</v>
      </c>
      <c r="K13" s="28">
        <f>'კულტურის გან-ბა 05 02'!K18</f>
        <v>1417800</v>
      </c>
      <c r="L13" s="28">
        <f>'კულტურის გან-ბა 05 02'!L18</f>
        <v>1572100</v>
      </c>
    </row>
    <row r="14" spans="1:12" ht="38.450000000000003" customHeight="1" x14ac:dyDescent="0.3">
      <c r="A14" s="93" t="s">
        <v>28</v>
      </c>
      <c r="B14" s="94"/>
      <c r="C14" s="94"/>
      <c r="D14" s="94"/>
      <c r="E14" s="94"/>
      <c r="F14" s="94"/>
      <c r="G14" s="95"/>
      <c r="H14" s="27">
        <f>SUM(H12:H13)</f>
        <v>3983000</v>
      </c>
      <c r="I14" s="27">
        <f>SUM(I12:I13)</f>
        <v>8924300</v>
      </c>
      <c r="J14" s="27">
        <f>SUM(J12:J13)</f>
        <v>3790900</v>
      </c>
      <c r="K14" s="27">
        <f>SUM(K12:K13)</f>
        <v>4126100</v>
      </c>
      <c r="L14" s="27">
        <f>SUM(L12:L13)</f>
        <v>3579300</v>
      </c>
    </row>
    <row r="15" spans="1:12" ht="30.75" customHeight="1" x14ac:dyDescent="0.3">
      <c r="A15" s="97" t="s">
        <v>9</v>
      </c>
      <c r="B15" s="98"/>
      <c r="C15" s="98"/>
      <c r="D15" s="98"/>
      <c r="E15" s="98"/>
      <c r="F15" s="98"/>
      <c r="G15" s="98"/>
      <c r="H15" s="98"/>
      <c r="I15" s="98"/>
      <c r="J15" s="98"/>
      <c r="K15" s="98"/>
      <c r="L15" s="99"/>
    </row>
    <row r="16" spans="1:12" ht="38.25" customHeight="1" x14ac:dyDescent="0.3">
      <c r="A16" s="88" t="s">
        <v>304</v>
      </c>
      <c r="B16" s="89"/>
      <c r="C16" s="89"/>
      <c r="D16" s="89"/>
      <c r="E16" s="89"/>
      <c r="F16" s="89"/>
      <c r="G16" s="89"/>
      <c r="H16" s="89"/>
      <c r="I16" s="89"/>
      <c r="J16" s="89"/>
      <c r="K16" s="89"/>
      <c r="L16" s="89"/>
    </row>
    <row r="17" spans="1:12" ht="93.75" customHeight="1" x14ac:dyDescent="0.3">
      <c r="A17" s="90" t="s">
        <v>43</v>
      </c>
      <c r="B17" s="91"/>
      <c r="C17" s="91"/>
      <c r="D17" s="91"/>
      <c r="E17" s="91"/>
      <c r="F17" s="91"/>
      <c r="G17" s="91"/>
      <c r="H17" s="106" t="s">
        <v>301</v>
      </c>
      <c r="I17" s="106"/>
      <c r="J17" s="106"/>
      <c r="K17" s="106"/>
      <c r="L17" s="107"/>
    </row>
    <row r="19" spans="1:12" ht="39.75" customHeight="1" x14ac:dyDescent="0.3">
      <c r="A19" s="100" t="s">
        <v>38</v>
      </c>
      <c r="B19" s="102" t="s">
        <v>10</v>
      </c>
      <c r="C19" s="103"/>
      <c r="D19" s="103"/>
      <c r="E19" s="103"/>
      <c r="F19" s="103"/>
      <c r="G19" s="103"/>
      <c r="H19" s="103"/>
      <c r="I19" s="103"/>
      <c r="J19" s="103"/>
      <c r="K19" s="103"/>
      <c r="L19" s="104"/>
    </row>
    <row r="20" spans="1:12" ht="52.5" customHeight="1" x14ac:dyDescent="0.3">
      <c r="A20" s="101"/>
      <c r="B20" s="4" t="s">
        <v>11</v>
      </c>
      <c r="C20" s="15" t="s">
        <v>63</v>
      </c>
      <c r="D20" s="4" t="s">
        <v>49</v>
      </c>
      <c r="E20" s="4" t="s">
        <v>51</v>
      </c>
      <c r="F20" s="4" t="s">
        <v>64</v>
      </c>
      <c r="G20" s="11" t="s">
        <v>65</v>
      </c>
      <c r="H20" s="3" t="s">
        <v>12</v>
      </c>
      <c r="I20" s="3" t="s">
        <v>29</v>
      </c>
      <c r="J20" s="3" t="s">
        <v>36</v>
      </c>
      <c r="K20" s="3" t="s">
        <v>13</v>
      </c>
      <c r="L20" s="4" t="s">
        <v>14</v>
      </c>
    </row>
    <row r="21" spans="1:12" ht="52.5" customHeight="1" x14ac:dyDescent="0.3">
      <c r="A21" s="84" t="s">
        <v>303</v>
      </c>
      <c r="B21" s="77" t="s">
        <v>295</v>
      </c>
      <c r="C21" s="75">
        <v>410</v>
      </c>
      <c r="D21" s="75">
        <v>450</v>
      </c>
      <c r="E21" s="75">
        <v>500</v>
      </c>
      <c r="F21" s="75">
        <v>550</v>
      </c>
      <c r="G21" s="75">
        <v>600</v>
      </c>
      <c r="H21" s="46" t="s">
        <v>22</v>
      </c>
      <c r="I21" s="72">
        <v>0.1</v>
      </c>
      <c r="J21" s="75" t="s">
        <v>147</v>
      </c>
      <c r="K21" s="5" t="s">
        <v>46</v>
      </c>
      <c r="L21" s="5" t="s">
        <v>47</v>
      </c>
    </row>
    <row r="22" spans="1:12" ht="107.25" x14ac:dyDescent="0.3">
      <c r="A22" s="85"/>
      <c r="B22" s="57" t="s">
        <v>178</v>
      </c>
      <c r="C22" s="50">
        <v>3</v>
      </c>
      <c r="D22" s="50">
        <v>3</v>
      </c>
      <c r="E22" s="50">
        <v>3</v>
      </c>
      <c r="F22" s="50">
        <v>3</v>
      </c>
      <c r="G22" s="50">
        <v>3</v>
      </c>
      <c r="H22" s="75" t="s">
        <v>22</v>
      </c>
      <c r="I22" s="76">
        <v>0.1</v>
      </c>
      <c r="J22" s="75" t="s">
        <v>147</v>
      </c>
      <c r="K22" s="5" t="s">
        <v>46</v>
      </c>
      <c r="L22" s="5" t="s">
        <v>47</v>
      </c>
    </row>
  </sheetData>
  <mergeCells count="26">
    <mergeCell ref="A7:L7"/>
    <mergeCell ref="A8:L8"/>
    <mergeCell ref="H17:L17"/>
    <mergeCell ref="B1:F1"/>
    <mergeCell ref="A5:G5"/>
    <mergeCell ref="A6:G6"/>
    <mergeCell ref="A2:G2"/>
    <mergeCell ref="A3:I3"/>
    <mergeCell ref="A4:G4"/>
    <mergeCell ref="H2:L2"/>
    <mergeCell ref="J3:L3"/>
    <mergeCell ref="H4:L4"/>
    <mergeCell ref="H5:L5"/>
    <mergeCell ref="H6:L6"/>
    <mergeCell ref="A21:A22"/>
    <mergeCell ref="A9:L9"/>
    <mergeCell ref="A10:L10"/>
    <mergeCell ref="A16:L16"/>
    <mergeCell ref="A17:G17"/>
    <mergeCell ref="A13:G13"/>
    <mergeCell ref="A12:G12"/>
    <mergeCell ref="A14:G14"/>
    <mergeCell ref="A11:G11"/>
    <mergeCell ref="A15:L15"/>
    <mergeCell ref="A19:A20"/>
    <mergeCell ref="B19:L19"/>
  </mergeCells>
  <phoneticPr fontId="19" type="noConversion"/>
  <printOptions horizontalCentered="1"/>
  <pageMargins left="0.23622047244094491" right="0.23622047244094491" top="0.35433070866141736" bottom="0.35433070866141736" header="0.31496062992125984" footer="0.31496062992125984"/>
  <pageSetup paperSize="9" scale="79" fitToHeight="0" orientation="landscape" r:id="rId1"/>
  <rowBreaks count="1" manualBreakCount="1">
    <brk id="1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E1EE-4858-425C-BD15-D4C4CEDB8012}">
  <sheetPr>
    <tabColor rgb="FFC00000"/>
  </sheetPr>
  <dimension ref="A1:K32"/>
  <sheetViews>
    <sheetView view="pageBreakPreview" zoomScaleNormal="100" zoomScaleSheetLayoutView="100" workbookViewId="0">
      <selection activeCell="A13" sqref="A13:I1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1" style="1" customWidth="1"/>
    <col min="9" max="9" width="16.570312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c r="G2" s="115"/>
      <c r="H2" s="115"/>
      <c r="I2" s="115"/>
      <c r="J2" s="17"/>
      <c r="K2" s="17"/>
    </row>
    <row r="3" spans="1:11" ht="30.6" customHeight="1" x14ac:dyDescent="0.3">
      <c r="A3" s="86" t="s">
        <v>356</v>
      </c>
      <c r="B3" s="86"/>
      <c r="C3" s="86"/>
      <c r="D3" s="86"/>
      <c r="E3" s="86"/>
      <c r="F3" s="86"/>
      <c r="G3" s="86"/>
      <c r="H3" s="149" t="s">
        <v>88</v>
      </c>
      <c r="I3" s="149"/>
      <c r="J3" s="19"/>
      <c r="K3" s="19"/>
    </row>
    <row r="4" spans="1:11" ht="32.450000000000003" customHeight="1" x14ac:dyDescent="0.3">
      <c r="A4" s="117" t="s">
        <v>16</v>
      </c>
      <c r="B4" s="117"/>
      <c r="C4" s="117"/>
      <c r="D4" s="117"/>
      <c r="E4" s="117"/>
      <c r="F4" s="115"/>
      <c r="G4" s="115"/>
      <c r="H4" s="115"/>
      <c r="I4" s="115"/>
      <c r="J4" s="17"/>
      <c r="K4" s="17"/>
    </row>
    <row r="5" spans="1:11" ht="34.15" customHeight="1" x14ac:dyDescent="0.3">
      <c r="A5" s="86" t="s">
        <v>17</v>
      </c>
      <c r="B5" s="86"/>
      <c r="C5" s="86"/>
      <c r="D5" s="142"/>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v>0</v>
      </c>
      <c r="J7" s="26"/>
      <c r="K7" s="26"/>
    </row>
    <row r="8" spans="1:11" ht="28.5" customHeight="1" x14ac:dyDescent="0.3">
      <c r="A8" s="97" t="s">
        <v>58</v>
      </c>
      <c r="B8" s="98"/>
      <c r="C8" s="98"/>
      <c r="D8" s="98"/>
      <c r="E8" s="98"/>
      <c r="F8" s="98"/>
      <c r="G8" s="98"/>
      <c r="H8" s="99"/>
      <c r="I8" s="32">
        <f>I19-I7</f>
        <v>0</v>
      </c>
      <c r="J8" s="25"/>
      <c r="K8" s="25"/>
    </row>
    <row r="9" spans="1:11" ht="24.75" customHeight="1" x14ac:dyDescent="0.3">
      <c r="A9" s="97" t="s">
        <v>57</v>
      </c>
      <c r="B9" s="98"/>
      <c r="C9" s="98"/>
      <c r="D9" s="98"/>
      <c r="E9" s="98"/>
      <c r="F9" s="98"/>
      <c r="G9" s="98"/>
      <c r="H9" s="99"/>
      <c r="I9" s="30"/>
      <c r="J9" s="26"/>
      <c r="K9" s="26"/>
    </row>
    <row r="10" spans="1:11" ht="26.25"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83"/>
      <c r="B13" s="183"/>
      <c r="C13" s="183"/>
      <c r="D13" s="183"/>
      <c r="E13" s="183"/>
      <c r="F13" s="183"/>
      <c r="G13" s="183"/>
      <c r="H13" s="183"/>
      <c r="I13" s="183"/>
      <c r="J13" s="21"/>
      <c r="K13" s="21"/>
    </row>
    <row r="14" spans="1:11" ht="34.5" customHeight="1" x14ac:dyDescent="0.3">
      <c r="A14" s="184" t="s">
        <v>19</v>
      </c>
      <c r="B14" s="184"/>
      <c r="C14" s="184"/>
      <c r="D14" s="184"/>
      <c r="E14" s="184"/>
      <c r="F14" s="184"/>
      <c r="G14" s="184"/>
      <c r="H14" s="184"/>
      <c r="I14" s="184"/>
      <c r="J14" s="18"/>
      <c r="K14" s="18"/>
    </row>
    <row r="15" spans="1:11" ht="57" customHeight="1" x14ac:dyDescent="0.3">
      <c r="A15" s="183"/>
      <c r="B15" s="183"/>
      <c r="C15" s="183"/>
      <c r="D15" s="183"/>
      <c r="E15" s="183"/>
      <c r="F15" s="183"/>
      <c r="G15" s="183"/>
      <c r="H15" s="183"/>
      <c r="I15" s="183"/>
      <c r="J15" s="22"/>
      <c r="K15" s="22"/>
    </row>
    <row r="16" spans="1:11" ht="35.25"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33.75" customHeight="1" x14ac:dyDescent="0.3">
      <c r="A18" s="114" t="s">
        <v>66</v>
      </c>
      <c r="B18" s="114"/>
      <c r="C18" s="114"/>
      <c r="D18" s="114"/>
      <c r="E18" s="114"/>
      <c r="F18" s="114"/>
      <c r="G18" s="14">
        <v>1</v>
      </c>
      <c r="H18" s="7"/>
      <c r="I18" s="7">
        <f>H18*G18</f>
        <v>0</v>
      </c>
    </row>
    <row r="19" spans="1:9" ht="29.25" customHeight="1" x14ac:dyDescent="0.3">
      <c r="A19" s="93" t="s">
        <v>42</v>
      </c>
      <c r="B19" s="94"/>
      <c r="C19" s="94"/>
      <c r="D19" s="94"/>
      <c r="E19" s="94"/>
      <c r="F19" s="95"/>
      <c r="G19" s="33"/>
      <c r="H19" s="33"/>
      <c r="I19" s="27">
        <f>SUM(I18)</f>
        <v>0</v>
      </c>
    </row>
    <row r="20" spans="1:9" ht="32.450000000000003" customHeight="1" x14ac:dyDescent="0.3">
      <c r="A20" s="86" t="s">
        <v>24</v>
      </c>
      <c r="B20" s="86"/>
      <c r="C20" s="86"/>
      <c r="D20" s="86"/>
      <c r="E20" s="86"/>
      <c r="F20" s="86"/>
      <c r="G20" s="12"/>
      <c r="H20" s="12"/>
      <c r="I20" s="12"/>
    </row>
    <row r="21" spans="1:9" ht="33.75" customHeight="1" x14ac:dyDescent="0.3">
      <c r="A21" s="117" t="s">
        <v>1</v>
      </c>
      <c r="B21" s="117"/>
      <c r="C21" s="117"/>
      <c r="D21" s="117"/>
      <c r="E21" s="117"/>
      <c r="F21" s="30" t="s">
        <v>34</v>
      </c>
      <c r="G21" s="30" t="s">
        <v>31</v>
      </c>
      <c r="H21" s="30" t="s">
        <v>32</v>
      </c>
      <c r="I21" s="30" t="s">
        <v>33</v>
      </c>
    </row>
    <row r="22" spans="1:9" ht="34.5" customHeight="1" x14ac:dyDescent="0.3">
      <c r="A22" s="172">
        <f>F4</f>
        <v>0</v>
      </c>
      <c r="B22" s="172"/>
      <c r="C22" s="172"/>
      <c r="D22" s="172"/>
      <c r="E22" s="172"/>
      <c r="F22" s="13" t="s">
        <v>30</v>
      </c>
      <c r="G22" s="13" t="s">
        <v>30</v>
      </c>
      <c r="H22" s="13" t="s">
        <v>30</v>
      </c>
      <c r="I22" s="13" t="s">
        <v>30</v>
      </c>
    </row>
    <row r="23" spans="1:9" ht="33.75" customHeight="1" x14ac:dyDescent="0.3">
      <c r="A23" s="86" t="s">
        <v>25</v>
      </c>
      <c r="B23" s="86"/>
      <c r="C23" s="86"/>
      <c r="D23" s="86"/>
      <c r="E23" s="86"/>
      <c r="F23" s="86"/>
      <c r="G23" s="86"/>
      <c r="H23" s="86"/>
      <c r="I23" s="86"/>
    </row>
    <row r="24" spans="1:9" ht="45.75" customHeight="1" x14ac:dyDescent="0.3">
      <c r="A24" s="118"/>
      <c r="B24" s="118"/>
      <c r="C24" s="118"/>
      <c r="D24" s="118"/>
      <c r="E24" s="118"/>
      <c r="F24" s="118"/>
      <c r="G24" s="118"/>
      <c r="H24" s="118"/>
      <c r="I24" s="118"/>
    </row>
    <row r="25" spans="1:9" ht="45.75" customHeight="1" x14ac:dyDescent="0.3">
      <c r="A25" s="137" t="s">
        <v>40</v>
      </c>
      <c r="B25" s="137"/>
      <c r="C25" s="137"/>
      <c r="D25" s="137"/>
      <c r="E25" s="43" t="s">
        <v>0</v>
      </c>
      <c r="F25" s="43" t="s">
        <v>49</v>
      </c>
      <c r="G25" s="43" t="s">
        <v>51</v>
      </c>
      <c r="H25" s="43" t="s">
        <v>52</v>
      </c>
      <c r="I25" s="43" t="s">
        <v>53</v>
      </c>
    </row>
    <row r="26" spans="1:9" ht="45.75" customHeight="1" x14ac:dyDescent="0.3">
      <c r="A26" s="138">
        <f>F1</f>
        <v>0</v>
      </c>
      <c r="B26" s="138"/>
      <c r="C26" s="138"/>
      <c r="D26" s="138"/>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36" t="s">
        <v>44</v>
      </c>
      <c r="B28" s="136"/>
      <c r="C28" s="136"/>
      <c r="D28" s="136"/>
      <c r="E28" s="150" t="s">
        <v>307</v>
      </c>
      <c r="F28" s="154"/>
      <c r="G28" s="154"/>
      <c r="H28" s="154"/>
      <c r="I28" s="155"/>
    </row>
    <row r="30" spans="1:9" ht="40.5" customHeight="1" x14ac:dyDescent="0.3">
      <c r="A30" s="30" t="s">
        <v>39</v>
      </c>
      <c r="B30" s="117" t="s">
        <v>26</v>
      </c>
      <c r="C30" s="117"/>
      <c r="D30" s="117"/>
      <c r="E30" s="117"/>
      <c r="F30" s="117"/>
      <c r="G30" s="117"/>
      <c r="H30" s="117"/>
      <c r="I30" s="117"/>
    </row>
    <row r="31" spans="1:9" ht="55.5" customHeight="1" x14ac:dyDescent="0.3">
      <c r="A31" s="153"/>
      <c r="B31" s="4" t="s">
        <v>11</v>
      </c>
      <c r="C31" s="4" t="s">
        <v>60</v>
      </c>
      <c r="D31" s="4" t="s">
        <v>61</v>
      </c>
      <c r="E31" s="4" t="s">
        <v>12</v>
      </c>
      <c r="F31" s="4" t="s">
        <v>29</v>
      </c>
      <c r="G31" s="4" t="s">
        <v>36</v>
      </c>
      <c r="H31" s="4" t="s">
        <v>13</v>
      </c>
      <c r="I31" s="4" t="s">
        <v>14</v>
      </c>
    </row>
    <row r="32" spans="1:9" ht="102.75" customHeight="1" x14ac:dyDescent="0.3">
      <c r="A32" s="153"/>
      <c r="B32" s="5"/>
      <c r="C32" s="5"/>
      <c r="D32" s="5"/>
      <c r="E32" s="5"/>
      <c r="F32" s="8"/>
      <c r="G32" s="10"/>
      <c r="H32" s="9"/>
      <c r="I32" s="9"/>
    </row>
  </sheetData>
  <mergeCells count="34">
    <mergeCell ref="B30:I30"/>
    <mergeCell ref="A31:A32"/>
    <mergeCell ref="A22:E22"/>
    <mergeCell ref="A23:I23"/>
    <mergeCell ref="A24:I24"/>
    <mergeCell ref="A25:D25"/>
    <mergeCell ref="A26:D26"/>
    <mergeCell ref="A28:D28"/>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15B9-F304-488A-B82F-933E0088C7DD}">
  <sheetPr>
    <tabColor rgb="FFC00000"/>
  </sheetPr>
  <dimension ref="A1:K32"/>
  <sheetViews>
    <sheetView view="pageBreakPreview" topLeftCell="A3" zoomScaleNormal="100" zoomScaleSheetLayoutView="100" workbookViewId="0">
      <selection activeCell="A5" sqref="A5:C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c r="G2" s="115"/>
      <c r="H2" s="115"/>
      <c r="I2" s="115"/>
      <c r="J2" s="17"/>
      <c r="K2" s="17"/>
    </row>
    <row r="3" spans="1:11" ht="30.6" customHeight="1" x14ac:dyDescent="0.3">
      <c r="A3" s="86" t="s">
        <v>356</v>
      </c>
      <c r="B3" s="86"/>
      <c r="C3" s="86"/>
      <c r="D3" s="86"/>
      <c r="E3" s="86"/>
      <c r="F3" s="86"/>
      <c r="G3" s="86"/>
      <c r="H3" s="149" t="s">
        <v>89</v>
      </c>
      <c r="I3" s="149"/>
      <c r="J3" s="19"/>
      <c r="K3" s="19"/>
    </row>
    <row r="4" spans="1:11" ht="32.450000000000003" customHeight="1" x14ac:dyDescent="0.3">
      <c r="A4" s="86" t="s">
        <v>16</v>
      </c>
      <c r="B4" s="86"/>
      <c r="C4" s="86"/>
      <c r="D4" s="86"/>
      <c r="E4" s="86"/>
      <c r="F4" s="115"/>
      <c r="G4" s="115"/>
      <c r="H4" s="115"/>
      <c r="I4" s="115"/>
      <c r="J4" s="17"/>
      <c r="K4" s="17"/>
    </row>
    <row r="5" spans="1:11" ht="34.15" customHeight="1" x14ac:dyDescent="0.3">
      <c r="A5" s="86" t="s">
        <v>17</v>
      </c>
      <c r="B5" s="86"/>
      <c r="C5" s="86"/>
      <c r="D5" s="142"/>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v>0</v>
      </c>
      <c r="J7" s="26"/>
      <c r="K7" s="26"/>
    </row>
    <row r="8" spans="1:11" ht="28.5" customHeight="1" x14ac:dyDescent="0.3">
      <c r="A8" s="97" t="s">
        <v>58</v>
      </c>
      <c r="B8" s="98"/>
      <c r="C8" s="98"/>
      <c r="D8" s="98"/>
      <c r="E8" s="98"/>
      <c r="F8" s="98"/>
      <c r="G8" s="98"/>
      <c r="H8" s="99"/>
      <c r="I8" s="32">
        <f>I19-I7</f>
        <v>0</v>
      </c>
      <c r="J8" s="25"/>
      <c r="K8" s="25"/>
    </row>
    <row r="9" spans="1:11" ht="24.75" customHeight="1" x14ac:dyDescent="0.3">
      <c r="A9" s="97" t="s">
        <v>57</v>
      </c>
      <c r="B9" s="98"/>
      <c r="C9" s="98"/>
      <c r="D9" s="98"/>
      <c r="E9" s="98"/>
      <c r="F9" s="98"/>
      <c r="G9" s="98"/>
      <c r="H9" s="99"/>
      <c r="I9" s="30"/>
      <c r="J9" s="26"/>
      <c r="K9" s="26"/>
    </row>
    <row r="10" spans="1:11" ht="26.25"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57" customHeight="1" x14ac:dyDescent="0.3">
      <c r="A15" s="118"/>
      <c r="B15" s="118"/>
      <c r="C15" s="118"/>
      <c r="D15" s="118"/>
      <c r="E15" s="118"/>
      <c r="F15" s="118"/>
      <c r="G15" s="118"/>
      <c r="H15" s="118"/>
      <c r="I15" s="118"/>
      <c r="J15" s="22"/>
      <c r="K15" s="22"/>
    </row>
    <row r="16" spans="1:11" ht="35.25"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33.75" customHeight="1" x14ac:dyDescent="0.3">
      <c r="A18" s="114" t="s">
        <v>66</v>
      </c>
      <c r="B18" s="114"/>
      <c r="C18" s="114"/>
      <c r="D18" s="114"/>
      <c r="E18" s="114"/>
      <c r="F18" s="114"/>
      <c r="G18" s="14">
        <v>1</v>
      </c>
      <c r="H18" s="7"/>
      <c r="I18" s="7">
        <f>H18*G18</f>
        <v>0</v>
      </c>
    </row>
    <row r="19" spans="1:9" ht="29.25" customHeight="1" x14ac:dyDescent="0.3">
      <c r="A19" s="93" t="s">
        <v>42</v>
      </c>
      <c r="B19" s="94"/>
      <c r="C19" s="94"/>
      <c r="D19" s="94"/>
      <c r="E19" s="94"/>
      <c r="F19" s="95"/>
      <c r="G19" s="33"/>
      <c r="H19" s="33"/>
      <c r="I19" s="27">
        <f>SUM(I18)</f>
        <v>0</v>
      </c>
    </row>
    <row r="20" spans="1:9" ht="32.450000000000003" customHeight="1" x14ac:dyDescent="0.3">
      <c r="A20" s="86" t="s">
        <v>24</v>
      </c>
      <c r="B20" s="86"/>
      <c r="C20" s="86"/>
      <c r="D20" s="86"/>
      <c r="E20" s="86"/>
      <c r="F20" s="86"/>
      <c r="G20" s="12"/>
      <c r="H20" s="12"/>
      <c r="I20" s="12"/>
    </row>
    <row r="21" spans="1:9" ht="33.75" customHeight="1" x14ac:dyDescent="0.3">
      <c r="A21" s="117" t="s">
        <v>1</v>
      </c>
      <c r="B21" s="117"/>
      <c r="C21" s="117"/>
      <c r="D21" s="117"/>
      <c r="E21" s="117"/>
      <c r="F21" s="30" t="s">
        <v>34</v>
      </c>
      <c r="G21" s="30" t="s">
        <v>31</v>
      </c>
      <c r="H21" s="30" t="s">
        <v>32</v>
      </c>
      <c r="I21" s="30" t="s">
        <v>33</v>
      </c>
    </row>
    <row r="22" spans="1:9" ht="34.5" customHeight="1" x14ac:dyDescent="0.3">
      <c r="A22" s="172">
        <f>F4</f>
        <v>0</v>
      </c>
      <c r="B22" s="172"/>
      <c r="C22" s="172"/>
      <c r="D22" s="172"/>
      <c r="E22" s="172"/>
      <c r="F22" s="13" t="s">
        <v>30</v>
      </c>
      <c r="G22" s="13" t="s">
        <v>30</v>
      </c>
      <c r="H22" s="13" t="s">
        <v>30</v>
      </c>
      <c r="I22" s="13" t="s">
        <v>30</v>
      </c>
    </row>
    <row r="23" spans="1:9" ht="33.75" customHeight="1" x14ac:dyDescent="0.3">
      <c r="A23" s="86" t="s">
        <v>25</v>
      </c>
      <c r="B23" s="86"/>
      <c r="C23" s="86"/>
      <c r="D23" s="86"/>
      <c r="E23" s="86"/>
      <c r="F23" s="86"/>
      <c r="G23" s="86"/>
      <c r="H23" s="86"/>
      <c r="I23" s="86"/>
    </row>
    <row r="24" spans="1:9" ht="45.75" customHeight="1" x14ac:dyDescent="0.3">
      <c r="A24" s="118"/>
      <c r="B24" s="118"/>
      <c r="C24" s="118"/>
      <c r="D24" s="118"/>
      <c r="E24" s="118"/>
      <c r="F24" s="118"/>
      <c r="G24" s="118"/>
      <c r="H24" s="118"/>
      <c r="I24" s="118"/>
    </row>
    <row r="25" spans="1:9" ht="45.75" customHeight="1" x14ac:dyDescent="0.3">
      <c r="A25" s="137" t="s">
        <v>40</v>
      </c>
      <c r="B25" s="137"/>
      <c r="C25" s="137"/>
      <c r="D25" s="137"/>
      <c r="E25" s="43" t="s">
        <v>0</v>
      </c>
      <c r="F25" s="43" t="s">
        <v>49</v>
      </c>
      <c r="G25" s="43" t="s">
        <v>51</v>
      </c>
      <c r="H25" s="43" t="s">
        <v>52</v>
      </c>
      <c r="I25" s="43" t="s">
        <v>53</v>
      </c>
    </row>
    <row r="26" spans="1:9" ht="45.75" customHeight="1" x14ac:dyDescent="0.3">
      <c r="A26" s="138">
        <f>F1</f>
        <v>0</v>
      </c>
      <c r="B26" s="138"/>
      <c r="C26" s="138"/>
      <c r="D26" s="138"/>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36" t="s">
        <v>44</v>
      </c>
      <c r="B28" s="136"/>
      <c r="C28" s="136"/>
      <c r="D28" s="136"/>
      <c r="E28" s="150" t="s">
        <v>318</v>
      </c>
      <c r="F28" s="154"/>
      <c r="G28" s="154"/>
      <c r="H28" s="154"/>
      <c r="I28" s="155"/>
    </row>
    <row r="30" spans="1:9" ht="40.5" customHeight="1" x14ac:dyDescent="0.3">
      <c r="A30" s="30" t="s">
        <v>39</v>
      </c>
      <c r="B30" s="117" t="s">
        <v>26</v>
      </c>
      <c r="C30" s="117"/>
      <c r="D30" s="117"/>
      <c r="E30" s="117"/>
      <c r="F30" s="117"/>
      <c r="G30" s="117"/>
      <c r="H30" s="117"/>
      <c r="I30" s="117"/>
    </row>
    <row r="31" spans="1:9" ht="55.5" customHeight="1" x14ac:dyDescent="0.3">
      <c r="A31" s="153"/>
      <c r="B31" s="4" t="s">
        <v>11</v>
      </c>
      <c r="C31" s="4" t="s">
        <v>60</v>
      </c>
      <c r="D31" s="4" t="s">
        <v>61</v>
      </c>
      <c r="E31" s="4" t="s">
        <v>12</v>
      </c>
      <c r="F31" s="4" t="s">
        <v>29</v>
      </c>
      <c r="G31" s="4" t="s">
        <v>36</v>
      </c>
      <c r="H31" s="4" t="s">
        <v>13</v>
      </c>
      <c r="I31" s="4" t="s">
        <v>14</v>
      </c>
    </row>
    <row r="32" spans="1:9" ht="102.75" customHeight="1" x14ac:dyDescent="0.3">
      <c r="A32" s="153"/>
      <c r="B32" s="5"/>
      <c r="C32" s="5"/>
      <c r="D32" s="5"/>
      <c r="E32" s="5"/>
      <c r="F32" s="8"/>
      <c r="G32" s="10"/>
      <c r="H32" s="9"/>
      <c r="I32" s="9"/>
    </row>
  </sheetData>
  <mergeCells count="34">
    <mergeCell ref="B30:I30"/>
    <mergeCell ref="A31:A32"/>
    <mergeCell ref="A22:E22"/>
    <mergeCell ref="A23:I23"/>
    <mergeCell ref="A24:I24"/>
    <mergeCell ref="A25:D25"/>
    <mergeCell ref="A26:D26"/>
    <mergeCell ref="A28:D28"/>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BF45-2579-4992-94CB-F6C1FFADDB8F}">
  <sheetPr>
    <tabColor rgb="FF92D050"/>
  </sheetPr>
  <dimension ref="A1:L29"/>
  <sheetViews>
    <sheetView tabSelected="1" view="pageBreakPreview" topLeftCell="A9" zoomScaleNormal="100" zoomScaleSheetLayoutView="100" workbookViewId="0">
      <selection activeCell="H12" sqref="H12"/>
    </sheetView>
  </sheetViews>
  <sheetFormatPr defaultColWidth="9.140625" defaultRowHeight="15" x14ac:dyDescent="0.3"/>
  <cols>
    <col min="1" max="1" width="39.28515625" style="1" customWidth="1"/>
    <col min="2" max="2" width="16.5703125" style="1" customWidth="1"/>
    <col min="3" max="3" width="14.28515625" style="1" customWidth="1"/>
    <col min="4" max="7" width="10.42578125" style="1" customWidth="1"/>
    <col min="8" max="12" width="10.5703125" style="1" customWidth="1"/>
    <col min="13" max="16384" width="9.140625" style="1"/>
  </cols>
  <sheetData>
    <row r="1" spans="1:12" x14ac:dyDescent="0.3">
      <c r="B1" s="108"/>
      <c r="C1" s="108"/>
      <c r="D1" s="108"/>
      <c r="E1" s="108"/>
      <c r="F1" s="108"/>
    </row>
    <row r="2" spans="1:12" ht="54" customHeight="1" x14ac:dyDescent="0.3">
      <c r="A2" s="109" t="s">
        <v>2</v>
      </c>
      <c r="B2" s="109"/>
      <c r="C2" s="109"/>
      <c r="D2" s="109"/>
      <c r="E2" s="109"/>
      <c r="F2" s="109"/>
      <c r="G2" s="12"/>
      <c r="H2" s="115" t="s">
        <v>55</v>
      </c>
      <c r="I2" s="115"/>
      <c r="J2" s="115"/>
      <c r="K2" s="115"/>
      <c r="L2" s="115"/>
    </row>
    <row r="3" spans="1:12" ht="30.6" customHeight="1" x14ac:dyDescent="0.3">
      <c r="A3" s="86" t="s">
        <v>3</v>
      </c>
      <c r="B3" s="86"/>
      <c r="C3" s="86"/>
      <c r="D3" s="86"/>
      <c r="E3" s="86"/>
      <c r="F3" s="86"/>
      <c r="G3" s="86"/>
      <c r="H3" s="86"/>
      <c r="I3" s="86"/>
      <c r="J3" s="111" t="s">
        <v>98</v>
      </c>
      <c r="K3" s="111"/>
      <c r="L3" s="111"/>
    </row>
    <row r="4" spans="1:12" ht="32.450000000000003" customHeight="1" x14ac:dyDescent="0.3">
      <c r="A4" s="86" t="s">
        <v>4</v>
      </c>
      <c r="B4" s="86"/>
      <c r="C4" s="86"/>
      <c r="D4" s="86"/>
      <c r="E4" s="86"/>
      <c r="F4" s="86"/>
      <c r="G4" s="86"/>
      <c r="H4" s="111" t="s">
        <v>97</v>
      </c>
      <c r="I4" s="111"/>
      <c r="J4" s="111"/>
      <c r="K4" s="111"/>
      <c r="L4" s="111"/>
    </row>
    <row r="5" spans="1:12" ht="34.9" customHeight="1" x14ac:dyDescent="0.3">
      <c r="A5" s="86" t="s">
        <v>5</v>
      </c>
      <c r="B5" s="86"/>
      <c r="C5" s="86"/>
      <c r="D5" s="86"/>
      <c r="E5" s="86"/>
      <c r="F5" s="86"/>
      <c r="G5" s="86"/>
      <c r="H5" s="111" t="s">
        <v>45</v>
      </c>
      <c r="I5" s="111"/>
      <c r="J5" s="111"/>
      <c r="K5" s="111"/>
      <c r="L5" s="111"/>
    </row>
    <row r="6" spans="1:12" ht="36.6" customHeight="1" x14ac:dyDescent="0.3">
      <c r="A6" s="86" t="s">
        <v>6</v>
      </c>
      <c r="B6" s="86"/>
      <c r="C6" s="86"/>
      <c r="D6" s="86"/>
      <c r="E6" s="86"/>
      <c r="F6" s="86"/>
      <c r="G6" s="86"/>
      <c r="H6" s="86"/>
      <c r="I6" s="86"/>
      <c r="J6" s="111" t="s">
        <v>54</v>
      </c>
      <c r="K6" s="111"/>
      <c r="L6" s="111"/>
    </row>
    <row r="7" spans="1:12" ht="30.6" customHeight="1" x14ac:dyDescent="0.3">
      <c r="A7" s="86" t="s">
        <v>7</v>
      </c>
      <c r="B7" s="86"/>
      <c r="C7" s="86"/>
      <c r="D7" s="86"/>
      <c r="E7" s="86"/>
      <c r="F7" s="86"/>
      <c r="G7" s="86"/>
      <c r="H7" s="86"/>
      <c r="I7" s="86"/>
      <c r="J7" s="86"/>
      <c r="K7" s="86"/>
      <c r="L7" s="86"/>
    </row>
    <row r="8" spans="1:12" ht="49.15" customHeight="1" x14ac:dyDescent="0.3">
      <c r="A8" s="118" t="s">
        <v>173</v>
      </c>
      <c r="B8" s="118"/>
      <c r="C8" s="118"/>
      <c r="D8" s="118"/>
      <c r="E8" s="118"/>
      <c r="F8" s="118"/>
      <c r="G8" s="118"/>
      <c r="H8" s="118"/>
      <c r="I8" s="118"/>
      <c r="J8" s="118"/>
      <c r="K8" s="118"/>
      <c r="L8" s="118"/>
    </row>
    <row r="9" spans="1:12" ht="31.9" customHeight="1" x14ac:dyDescent="0.3">
      <c r="A9" s="86" t="s">
        <v>8</v>
      </c>
      <c r="B9" s="86"/>
      <c r="C9" s="86"/>
      <c r="D9" s="86"/>
      <c r="E9" s="86"/>
      <c r="F9" s="86"/>
      <c r="G9" s="86"/>
      <c r="H9" s="86"/>
      <c r="I9" s="86"/>
      <c r="J9" s="86"/>
      <c r="K9" s="86"/>
      <c r="L9" s="86"/>
    </row>
    <row r="10" spans="1:12" ht="151.5" customHeight="1" x14ac:dyDescent="0.3">
      <c r="A10" s="114" t="s">
        <v>347</v>
      </c>
      <c r="B10" s="114"/>
      <c r="C10" s="114"/>
      <c r="D10" s="114"/>
      <c r="E10" s="114"/>
      <c r="F10" s="114"/>
      <c r="G10" s="114"/>
      <c r="H10" s="114"/>
      <c r="I10" s="114"/>
      <c r="J10" s="114"/>
      <c r="K10" s="114"/>
      <c r="L10" s="114"/>
    </row>
    <row r="11" spans="1:12" ht="51.75" customHeight="1" x14ac:dyDescent="0.3">
      <c r="A11" s="117" t="s">
        <v>40</v>
      </c>
      <c r="B11" s="117"/>
      <c r="C11" s="117"/>
      <c r="D11" s="117"/>
      <c r="E11" s="117"/>
      <c r="F11" s="117"/>
      <c r="G11" s="117"/>
      <c r="H11" s="15" t="s">
        <v>73</v>
      </c>
      <c r="I11" s="15" t="s">
        <v>74</v>
      </c>
      <c r="J11" s="15" t="s">
        <v>75</v>
      </c>
      <c r="K11" s="15" t="s">
        <v>76</v>
      </c>
      <c r="L11" s="15" t="s">
        <v>77</v>
      </c>
    </row>
    <row r="12" spans="1:12" ht="38.25" customHeight="1" x14ac:dyDescent="0.3">
      <c r="A12" s="185" t="s">
        <v>105</v>
      </c>
      <c r="B12" s="186"/>
      <c r="C12" s="186"/>
      <c r="D12" s="186"/>
      <c r="E12" s="186"/>
      <c r="F12" s="186"/>
      <c r="G12" s="187"/>
      <c r="H12" s="28">
        <f>'კულ-ის ცენტრი 05 02 01'!E28</f>
        <v>239800</v>
      </c>
      <c r="I12" s="28">
        <f>'კულ-ის ცენტრი 05 02 01'!F28</f>
        <v>2196100</v>
      </c>
      <c r="J12" s="28">
        <f>'კულ-ის ცენტრი 05 02 01'!G28</f>
        <v>303300</v>
      </c>
      <c r="K12" s="28">
        <f>'კულ-ის ცენტრი 05 02 01'!H28</f>
        <v>337500</v>
      </c>
      <c r="L12" s="28">
        <f>'კულ-ის ცენტრი 05 02 01'!I28</f>
        <v>380100</v>
      </c>
    </row>
    <row r="13" spans="1:12" ht="36" customHeight="1" x14ac:dyDescent="0.3">
      <c r="A13" s="185" t="s">
        <v>93</v>
      </c>
      <c r="B13" s="186"/>
      <c r="C13" s="186"/>
      <c r="D13" s="186"/>
      <c r="E13" s="186"/>
      <c r="F13" s="186"/>
      <c r="G13" s="187"/>
      <c r="H13" s="28">
        <f>'ხელოვნება 05 02 02'!E29</f>
        <v>356700</v>
      </c>
      <c r="I13" s="28">
        <f>'ხელოვნება 05 02 02'!F29</f>
        <v>408000</v>
      </c>
      <c r="J13" s="28">
        <f>'ხელოვნება 05 02 02'!G29</f>
        <v>461600</v>
      </c>
      <c r="K13" s="28">
        <f>'ხელოვნება 05 02 02'!H29</f>
        <v>507800</v>
      </c>
      <c r="L13" s="28">
        <f>'ხელოვნება 05 02 02'!I29</f>
        <v>561900</v>
      </c>
    </row>
    <row r="14" spans="1:12" ht="36" customHeight="1" x14ac:dyDescent="0.3">
      <c r="A14" s="185" t="s">
        <v>94</v>
      </c>
      <c r="B14" s="186"/>
      <c r="C14" s="186"/>
      <c r="D14" s="186"/>
      <c r="E14" s="186"/>
      <c r="F14" s="186"/>
      <c r="G14" s="187"/>
      <c r="H14" s="28">
        <f>'მუზეუმი 05 02 03'!E29</f>
        <v>239800</v>
      </c>
      <c r="I14" s="28">
        <f>'მუზეუმი 05 02 03'!F29</f>
        <v>253300</v>
      </c>
      <c r="J14" s="28">
        <f>'მუზეუმი 05 02 03'!G29</f>
        <v>303300</v>
      </c>
      <c r="K14" s="28">
        <f>'მუზეუმი 05 02 03'!H29</f>
        <v>337500</v>
      </c>
      <c r="L14" s="28">
        <f>'მუზეუმი 05 02 03'!I29</f>
        <v>380100</v>
      </c>
    </row>
    <row r="15" spans="1:12" ht="36" customHeight="1" x14ac:dyDescent="0.3">
      <c r="A15" s="185" t="s">
        <v>95</v>
      </c>
      <c r="B15" s="186"/>
      <c r="C15" s="186"/>
      <c r="D15" s="186"/>
      <c r="E15" s="186"/>
      <c r="F15" s="186"/>
      <c r="G15" s="187"/>
      <c r="H15" s="28">
        <f>'კულტურის ღონისძიება 05 02 04'!E34</f>
        <v>110000</v>
      </c>
      <c r="I15" s="28">
        <f>'კულტურის ღონისძიება 05 02 04'!F34</f>
        <v>110000</v>
      </c>
      <c r="J15" s="28">
        <f>'კულტურის ღონისძიება 05 02 04'!G34</f>
        <v>160000</v>
      </c>
      <c r="K15" s="28">
        <f>'კულტურის ღონისძიება 05 02 04'!H34</f>
        <v>165000</v>
      </c>
      <c r="L15" s="28">
        <f>'კულტურის ღონისძიება 05 02 04'!I34</f>
        <v>170000</v>
      </c>
    </row>
    <row r="16" spans="1:12" ht="36" customHeight="1" x14ac:dyDescent="0.3">
      <c r="A16" s="185" t="s">
        <v>103</v>
      </c>
      <c r="B16" s="186"/>
      <c r="C16" s="186"/>
      <c r="D16" s="186"/>
      <c r="E16" s="186"/>
      <c r="F16" s="186"/>
      <c r="G16" s="187"/>
      <c r="H16" s="28">
        <f>'ახალ. განვით-ბა 05 02 05'!H13</f>
        <v>45000</v>
      </c>
      <c r="I16" s="28">
        <f>'ახალ. განვით-ბა 05 02 05'!I13</f>
        <v>45000</v>
      </c>
      <c r="J16" s="28">
        <f>'ახალ. განვით-ბა 05 02 05'!J13</f>
        <v>60000</v>
      </c>
      <c r="K16" s="28">
        <f>'ახალ. განვით-ბა 05 02 05'!K13</f>
        <v>70000</v>
      </c>
      <c r="L16" s="28">
        <f>'ახალ. განვით-ბა 05 02 05'!L13</f>
        <v>80000</v>
      </c>
    </row>
    <row r="17" spans="1:12" ht="36" customHeight="1" x14ac:dyDescent="0.3">
      <c r="A17" s="185" t="s">
        <v>96</v>
      </c>
      <c r="B17" s="186"/>
      <c r="C17" s="186"/>
      <c r="D17" s="186"/>
      <c r="E17" s="186"/>
      <c r="F17" s="186"/>
      <c r="G17" s="187"/>
      <c r="H17" s="28">
        <f>'კულტ.სახლები და კლუბები05 02 06'!H14</f>
        <v>1300000</v>
      </c>
      <c r="I17" s="28">
        <f>'კულტ.სახლები და კლუბები05 02 06'!I14</f>
        <v>4160000</v>
      </c>
      <c r="J17" s="28">
        <f>'კულტ.სახლები და კლუბები05 02 06'!J14</f>
        <v>100000</v>
      </c>
      <c r="K17" s="28">
        <f>'კულტ.სახლები და კლუბები05 02 06'!K14</f>
        <v>0</v>
      </c>
      <c r="L17" s="28">
        <f>'კულტ.სახლები და კლუბები05 02 06'!L14</f>
        <v>0</v>
      </c>
    </row>
    <row r="18" spans="1:12" ht="38.450000000000003" customHeight="1" x14ac:dyDescent="0.3">
      <c r="A18" s="116" t="s">
        <v>42</v>
      </c>
      <c r="B18" s="116"/>
      <c r="C18" s="116"/>
      <c r="D18" s="116"/>
      <c r="E18" s="116"/>
      <c r="F18" s="116"/>
      <c r="G18" s="116"/>
      <c r="H18" s="42">
        <f>SUM(H12:H17)</f>
        <v>2291300</v>
      </c>
      <c r="I18" s="42">
        <f>SUM(I12:I17)</f>
        <v>7172400</v>
      </c>
      <c r="J18" s="42">
        <f>SUM(J12:J17)</f>
        <v>1388200</v>
      </c>
      <c r="K18" s="42">
        <f>SUM(K12:K17)</f>
        <v>1417800</v>
      </c>
      <c r="L18" s="42">
        <f>SUM(L12:L17)</f>
        <v>1572100</v>
      </c>
    </row>
    <row r="19" spans="1:12" ht="30.75" customHeight="1" x14ac:dyDescent="0.3">
      <c r="A19" s="97" t="s">
        <v>9</v>
      </c>
      <c r="B19" s="98"/>
      <c r="C19" s="98"/>
      <c r="D19" s="98"/>
      <c r="E19" s="98"/>
      <c r="F19" s="98"/>
      <c r="G19" s="98"/>
      <c r="H19" s="98"/>
      <c r="I19" s="98"/>
      <c r="J19" s="98"/>
      <c r="K19" s="98"/>
      <c r="L19" s="99"/>
    </row>
    <row r="20" spans="1:12" ht="62.25" customHeight="1" x14ac:dyDescent="0.3">
      <c r="A20" s="123" t="s">
        <v>348</v>
      </c>
      <c r="B20" s="124"/>
      <c r="C20" s="124"/>
      <c r="D20" s="124"/>
      <c r="E20" s="124"/>
      <c r="F20" s="124"/>
      <c r="G20" s="124"/>
      <c r="H20" s="124"/>
      <c r="I20" s="124"/>
      <c r="J20" s="124"/>
      <c r="K20" s="124"/>
      <c r="L20" s="125"/>
    </row>
    <row r="21" spans="1:12" ht="108" customHeight="1" x14ac:dyDescent="0.3">
      <c r="A21" s="188" t="s">
        <v>43</v>
      </c>
      <c r="B21" s="188"/>
      <c r="C21" s="188"/>
      <c r="D21" s="188"/>
      <c r="E21" s="188"/>
      <c r="F21" s="188"/>
      <c r="G21" s="130" t="s">
        <v>308</v>
      </c>
      <c r="H21" s="106"/>
      <c r="I21" s="106"/>
      <c r="J21" s="106"/>
      <c r="K21" s="106"/>
      <c r="L21" s="107"/>
    </row>
    <row r="23" spans="1:12" ht="25.5" customHeight="1" x14ac:dyDescent="0.3">
      <c r="A23" s="117" t="s">
        <v>38</v>
      </c>
      <c r="B23" s="117" t="s">
        <v>118</v>
      </c>
      <c r="C23" s="117"/>
      <c r="D23" s="117"/>
      <c r="E23" s="117"/>
      <c r="F23" s="117"/>
      <c r="G23" s="117"/>
      <c r="H23" s="117"/>
      <c r="I23" s="117"/>
      <c r="J23" s="117"/>
      <c r="K23" s="117"/>
      <c r="L23" s="117"/>
    </row>
    <row r="24" spans="1:12" ht="57" customHeight="1" x14ac:dyDescent="0.3">
      <c r="A24" s="117"/>
      <c r="B24" s="15" t="s">
        <v>11</v>
      </c>
      <c r="C24" s="15" t="s">
        <v>63</v>
      </c>
      <c r="D24" s="15" t="s">
        <v>49</v>
      </c>
      <c r="E24" s="15" t="s">
        <v>51</v>
      </c>
      <c r="F24" s="15" t="s">
        <v>52</v>
      </c>
      <c r="G24" s="15" t="s">
        <v>53</v>
      </c>
      <c r="H24" s="15" t="s">
        <v>12</v>
      </c>
      <c r="I24" s="15" t="s">
        <v>29</v>
      </c>
      <c r="J24" s="15" t="s">
        <v>36</v>
      </c>
      <c r="K24" s="15" t="s">
        <v>13</v>
      </c>
      <c r="L24" s="15" t="s">
        <v>14</v>
      </c>
    </row>
    <row r="25" spans="1:12" ht="57" customHeight="1" x14ac:dyDescent="0.3">
      <c r="A25" s="221" t="s">
        <v>348</v>
      </c>
      <c r="B25" s="53" t="s">
        <v>174</v>
      </c>
      <c r="C25" s="81">
        <v>36</v>
      </c>
      <c r="D25" s="81">
        <v>37</v>
      </c>
      <c r="E25" s="81">
        <v>40</v>
      </c>
      <c r="F25" s="81">
        <v>40</v>
      </c>
      <c r="G25" s="81">
        <v>40</v>
      </c>
      <c r="H25" s="81" t="s">
        <v>22</v>
      </c>
      <c r="I25" s="82">
        <v>0.1</v>
      </c>
      <c r="J25" s="81" t="s">
        <v>175</v>
      </c>
      <c r="K25" s="81" t="s">
        <v>46</v>
      </c>
      <c r="L25" s="81" t="s">
        <v>125</v>
      </c>
    </row>
    <row r="26" spans="1:12" ht="57" customHeight="1" x14ac:dyDescent="0.3">
      <c r="A26" s="221"/>
      <c r="B26" s="57" t="s">
        <v>176</v>
      </c>
      <c r="C26" s="50">
        <v>220</v>
      </c>
      <c r="D26" s="50">
        <v>250</v>
      </c>
      <c r="E26" s="50">
        <v>270</v>
      </c>
      <c r="F26" s="50">
        <v>270</v>
      </c>
      <c r="G26" s="50">
        <v>270</v>
      </c>
      <c r="H26" s="81" t="s">
        <v>22</v>
      </c>
      <c r="I26" s="82">
        <v>0.1</v>
      </c>
      <c r="J26" s="81" t="s">
        <v>177</v>
      </c>
      <c r="K26" s="81" t="s">
        <v>46</v>
      </c>
      <c r="L26" s="81" t="s">
        <v>125</v>
      </c>
    </row>
    <row r="27" spans="1:12" ht="57" customHeight="1" x14ac:dyDescent="0.3">
      <c r="A27" s="221"/>
      <c r="B27" s="57" t="s">
        <v>178</v>
      </c>
      <c r="C27" s="50">
        <v>3</v>
      </c>
      <c r="D27" s="50">
        <v>3</v>
      </c>
      <c r="E27" s="50">
        <v>3</v>
      </c>
      <c r="F27" s="50">
        <v>3</v>
      </c>
      <c r="G27" s="50">
        <v>3</v>
      </c>
      <c r="H27" s="81" t="s">
        <v>22</v>
      </c>
      <c r="I27" s="82">
        <v>0.1</v>
      </c>
      <c r="J27" s="81" t="s">
        <v>177</v>
      </c>
      <c r="K27" s="81" t="s">
        <v>46</v>
      </c>
      <c r="L27" s="81" t="s">
        <v>125</v>
      </c>
    </row>
    <row r="28" spans="1:12" ht="90" x14ac:dyDescent="0.3">
      <c r="A28" s="221"/>
      <c r="B28" s="83" t="s">
        <v>179</v>
      </c>
      <c r="C28" s="81" t="s">
        <v>364</v>
      </c>
      <c r="D28" s="81" t="s">
        <v>365</v>
      </c>
      <c r="E28" s="81" t="s">
        <v>366</v>
      </c>
      <c r="F28" s="81" t="s">
        <v>366</v>
      </c>
      <c r="G28" s="81" t="s">
        <v>366</v>
      </c>
      <c r="H28" s="81" t="s">
        <v>22</v>
      </c>
      <c r="I28" s="82">
        <v>0.1</v>
      </c>
      <c r="J28" s="81" t="s">
        <v>177</v>
      </c>
      <c r="K28" s="81" t="s">
        <v>46</v>
      </c>
      <c r="L28" s="81" t="s">
        <v>125</v>
      </c>
    </row>
    <row r="29" spans="1:12" x14ac:dyDescent="0.3">
      <c r="C29" s="80"/>
      <c r="D29" s="80"/>
    </row>
  </sheetData>
  <mergeCells count="30">
    <mergeCell ref="A21:F21"/>
    <mergeCell ref="A23:A24"/>
    <mergeCell ref="B23:L23"/>
    <mergeCell ref="A18:G18"/>
    <mergeCell ref="G21:L21"/>
    <mergeCell ref="A17:G17"/>
    <mergeCell ref="A15:G15"/>
    <mergeCell ref="A14:G14"/>
    <mergeCell ref="A20:L20"/>
    <mergeCell ref="A10:L10"/>
    <mergeCell ref="A11:G11"/>
    <mergeCell ref="A12:G12"/>
    <mergeCell ref="A13:G13"/>
    <mergeCell ref="A16:G16"/>
    <mergeCell ref="A25:A28"/>
    <mergeCell ref="A8:L8"/>
    <mergeCell ref="B1:F1"/>
    <mergeCell ref="A2:F2"/>
    <mergeCell ref="H2:L2"/>
    <mergeCell ref="A3:I3"/>
    <mergeCell ref="J3:L3"/>
    <mergeCell ref="A4:G4"/>
    <mergeCell ref="H4:L4"/>
    <mergeCell ref="A5:G5"/>
    <mergeCell ref="H5:L5"/>
    <mergeCell ref="A6:I6"/>
    <mergeCell ref="J6:L6"/>
    <mergeCell ref="A7:L7"/>
    <mergeCell ref="A19:L19"/>
    <mergeCell ref="A9:L9"/>
  </mergeCells>
  <printOptions horizontalCentered="1"/>
  <pageMargins left="0.23622047244094491" right="0.23622047244094491" top="0.35433070866141736" bottom="0.35433070866141736" header="0.31496062992125984" footer="0.31496062992125984"/>
  <pageSetup paperSize="9" scale="82" fitToHeight="0" orientation="landscape" r:id="rId1"/>
  <rowBreaks count="1" manualBreakCount="1">
    <brk id="1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D5CBB-DF2D-4C89-853D-B68618129878}">
  <dimension ref="A1:K39"/>
  <sheetViews>
    <sheetView tabSelected="1" view="pageBreakPreview" topLeftCell="A31"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4.85546875" style="1" customWidth="1"/>
    <col min="10" max="16384" width="9.140625" style="1"/>
  </cols>
  <sheetData>
    <row r="1" spans="1:11" ht="31.15" customHeight="1" x14ac:dyDescent="0.3">
      <c r="A1" s="109" t="s">
        <v>15</v>
      </c>
      <c r="B1" s="109"/>
      <c r="C1" s="109"/>
      <c r="D1" s="109"/>
      <c r="E1" s="109"/>
      <c r="F1" s="115" t="s">
        <v>97</v>
      </c>
      <c r="G1" s="115"/>
      <c r="H1" s="115"/>
      <c r="I1" s="115"/>
      <c r="J1" s="17"/>
      <c r="K1" s="17"/>
    </row>
    <row r="2" spans="1:11" ht="30.6" customHeight="1" x14ac:dyDescent="0.3">
      <c r="A2" s="86" t="s">
        <v>356</v>
      </c>
      <c r="B2" s="86"/>
      <c r="C2" s="86"/>
      <c r="D2" s="86"/>
      <c r="E2" s="86"/>
      <c r="F2" s="86"/>
      <c r="G2" s="86"/>
      <c r="H2" s="149" t="s">
        <v>41</v>
      </c>
      <c r="I2" s="149"/>
      <c r="J2" s="19"/>
      <c r="K2" s="19"/>
    </row>
    <row r="3" spans="1:11" ht="26.25" customHeight="1" x14ac:dyDescent="0.3">
      <c r="A3" s="117" t="s">
        <v>16</v>
      </c>
      <c r="B3" s="117"/>
      <c r="C3" s="117"/>
      <c r="D3" s="117"/>
      <c r="E3" s="117"/>
      <c r="F3" s="115" t="s">
        <v>92</v>
      </c>
      <c r="G3" s="115"/>
      <c r="H3" s="115"/>
      <c r="I3" s="115"/>
      <c r="J3" s="17"/>
      <c r="K3" s="17"/>
    </row>
    <row r="4" spans="1:11" ht="48" customHeight="1" x14ac:dyDescent="0.3">
      <c r="A4" s="86" t="s">
        <v>17</v>
      </c>
      <c r="B4" s="86"/>
      <c r="C4" s="86"/>
      <c r="D4" s="142" t="s">
        <v>285</v>
      </c>
      <c r="E4" s="142"/>
      <c r="F4" s="142"/>
      <c r="G4" s="142"/>
      <c r="H4" s="142"/>
      <c r="I4" s="142"/>
      <c r="J4" s="20"/>
      <c r="K4" s="20"/>
    </row>
    <row r="5" spans="1:11" ht="34.15" customHeight="1" x14ac:dyDescent="0.3">
      <c r="A5" s="97" t="s">
        <v>20</v>
      </c>
      <c r="B5" s="98"/>
      <c r="C5" s="98"/>
      <c r="D5" s="98"/>
      <c r="E5" s="98"/>
      <c r="F5" s="98"/>
      <c r="G5" s="98"/>
      <c r="H5" s="99"/>
      <c r="I5" s="29" t="s">
        <v>54</v>
      </c>
      <c r="J5" s="24"/>
      <c r="K5" s="24"/>
    </row>
    <row r="6" spans="1:11" ht="30.75" customHeight="1" x14ac:dyDescent="0.3">
      <c r="A6" s="97" t="s">
        <v>56</v>
      </c>
      <c r="B6" s="98"/>
      <c r="C6" s="98"/>
      <c r="D6" s="98"/>
      <c r="E6" s="98"/>
      <c r="F6" s="98"/>
      <c r="G6" s="98"/>
      <c r="H6" s="99"/>
      <c r="I6" s="36">
        <f>I21</f>
        <v>2196100</v>
      </c>
      <c r="J6" s="26"/>
      <c r="K6" s="26"/>
    </row>
    <row r="7" spans="1:11" ht="28.5" hidden="1" customHeight="1" x14ac:dyDescent="0.3">
      <c r="A7" s="97" t="s">
        <v>91</v>
      </c>
      <c r="B7" s="98"/>
      <c r="C7" s="98"/>
      <c r="D7" s="98"/>
      <c r="E7" s="98"/>
      <c r="F7" s="98"/>
      <c r="G7" s="98"/>
      <c r="H7" s="99"/>
      <c r="I7" s="32">
        <f>I21-I6</f>
        <v>0</v>
      </c>
      <c r="J7" s="25"/>
      <c r="K7" s="25"/>
    </row>
    <row r="8" spans="1:11" ht="24.75" hidden="1" customHeight="1" x14ac:dyDescent="0.3">
      <c r="A8" s="97" t="s">
        <v>57</v>
      </c>
      <c r="B8" s="98"/>
      <c r="C8" s="98"/>
      <c r="D8" s="98"/>
      <c r="E8" s="98"/>
      <c r="F8" s="98"/>
      <c r="G8" s="98"/>
      <c r="H8" s="99"/>
      <c r="I8" s="30"/>
      <c r="J8" s="26"/>
      <c r="K8" s="26"/>
    </row>
    <row r="9" spans="1:11" ht="26.25" hidden="1" customHeight="1" x14ac:dyDescent="0.3">
      <c r="A9" s="143" t="s">
        <v>37</v>
      </c>
      <c r="B9" s="144"/>
      <c r="C9" s="144"/>
      <c r="D9" s="144"/>
      <c r="E9" s="144"/>
      <c r="F9" s="144"/>
      <c r="G9" s="144"/>
      <c r="H9" s="145"/>
      <c r="I9" s="31"/>
      <c r="J9" s="26"/>
      <c r="K9" s="26"/>
    </row>
    <row r="10" spans="1:11" ht="34.15" customHeight="1" x14ac:dyDescent="0.3">
      <c r="A10" s="146" t="s">
        <v>21</v>
      </c>
      <c r="B10" s="147"/>
      <c r="C10" s="147"/>
      <c r="D10" s="147"/>
      <c r="E10" s="147"/>
      <c r="F10" s="147"/>
      <c r="G10" s="147"/>
      <c r="H10" s="148"/>
      <c r="I10" s="34">
        <f>SUM(I6:J9)</f>
        <v>2196100</v>
      </c>
      <c r="J10" s="23"/>
      <c r="K10" s="23"/>
    </row>
    <row r="11" spans="1:11" ht="27.75" customHeight="1" x14ac:dyDescent="0.3">
      <c r="A11" s="86" t="s">
        <v>18</v>
      </c>
      <c r="B11" s="86"/>
      <c r="C11" s="86"/>
      <c r="D11" s="86"/>
      <c r="E11" s="86"/>
      <c r="F11" s="86"/>
      <c r="G11" s="86"/>
      <c r="H11" s="86"/>
      <c r="I11" s="86"/>
      <c r="J11" s="18"/>
      <c r="K11" s="18"/>
    </row>
    <row r="12" spans="1:11" ht="58.5" customHeight="1" x14ac:dyDescent="0.3">
      <c r="A12" s="118" t="s">
        <v>286</v>
      </c>
      <c r="B12" s="118"/>
      <c r="C12" s="118"/>
      <c r="D12" s="118"/>
      <c r="E12" s="118"/>
      <c r="F12" s="118"/>
      <c r="G12" s="118"/>
      <c r="H12" s="118"/>
      <c r="I12" s="118"/>
      <c r="J12" s="21"/>
      <c r="K12" s="21"/>
    </row>
    <row r="13" spans="1:11" ht="34.5" customHeight="1" x14ac:dyDescent="0.3">
      <c r="A13" s="86" t="s">
        <v>19</v>
      </c>
      <c r="B13" s="86"/>
      <c r="C13" s="86"/>
      <c r="D13" s="86"/>
      <c r="E13" s="86"/>
      <c r="F13" s="86"/>
      <c r="G13" s="86"/>
      <c r="H13" s="86"/>
      <c r="I13" s="86"/>
      <c r="J13" s="18"/>
      <c r="K13" s="18"/>
    </row>
    <row r="14" spans="1:11" ht="300" customHeight="1" x14ac:dyDescent="0.3">
      <c r="A14" s="118" t="s">
        <v>287</v>
      </c>
      <c r="B14" s="118"/>
      <c r="C14" s="118"/>
      <c r="D14" s="118"/>
      <c r="E14" s="118"/>
      <c r="F14" s="118"/>
      <c r="G14" s="118"/>
      <c r="H14" s="118"/>
      <c r="I14" s="118"/>
      <c r="J14" s="22"/>
      <c r="K14" s="22"/>
    </row>
    <row r="15" spans="1:11" ht="23.25" customHeight="1" x14ac:dyDescent="0.3">
      <c r="A15" s="117" t="s">
        <v>1</v>
      </c>
      <c r="B15" s="117"/>
      <c r="C15" s="117"/>
      <c r="D15" s="117"/>
      <c r="E15" s="117"/>
      <c r="F15" s="117"/>
      <c r="G15" s="126" t="s">
        <v>27</v>
      </c>
      <c r="H15" s="126"/>
      <c r="I15" s="126"/>
    </row>
    <row r="16" spans="1:11" ht="39.75" customHeight="1" x14ac:dyDescent="0.3">
      <c r="A16" s="117"/>
      <c r="B16" s="117"/>
      <c r="C16" s="117"/>
      <c r="D16" s="117"/>
      <c r="E16" s="117"/>
      <c r="F16" s="117"/>
      <c r="G16" s="40" t="s">
        <v>22</v>
      </c>
      <c r="H16" s="41" t="s">
        <v>35</v>
      </c>
      <c r="I16" s="41" t="s">
        <v>23</v>
      </c>
    </row>
    <row r="17" spans="1:9" ht="30" customHeight="1" x14ac:dyDescent="0.3">
      <c r="A17" s="189" t="s">
        <v>67</v>
      </c>
      <c r="B17" s="190"/>
      <c r="C17" s="190"/>
      <c r="D17" s="190"/>
      <c r="E17" s="190"/>
      <c r="F17" s="191"/>
      <c r="G17" s="14">
        <v>107</v>
      </c>
      <c r="H17" s="7">
        <f>1283700/107</f>
        <v>11997.196261682244</v>
      </c>
      <c r="I17" s="7">
        <f>H17*G17</f>
        <v>1283700</v>
      </c>
    </row>
    <row r="18" spans="1:9" ht="30" customHeight="1" x14ac:dyDescent="0.3">
      <c r="A18" s="189" t="s">
        <v>78</v>
      </c>
      <c r="B18" s="190"/>
      <c r="C18" s="190"/>
      <c r="D18" s="190"/>
      <c r="E18" s="190"/>
      <c r="F18" s="191"/>
      <c r="G18" s="14">
        <v>1</v>
      </c>
      <c r="H18" s="7">
        <v>859800</v>
      </c>
      <c r="I18" s="7">
        <f t="shared" ref="I18:I20" si="0">H18*G18</f>
        <v>859800</v>
      </c>
    </row>
    <row r="19" spans="1:9" ht="30" customHeight="1" x14ac:dyDescent="0.3">
      <c r="A19" s="189" t="s">
        <v>69</v>
      </c>
      <c r="B19" s="190"/>
      <c r="C19" s="190"/>
      <c r="D19" s="190"/>
      <c r="E19" s="190"/>
      <c r="F19" s="191"/>
      <c r="G19" s="14">
        <v>1</v>
      </c>
      <c r="H19" s="7">
        <v>1600</v>
      </c>
      <c r="I19" s="7">
        <f t="shared" si="0"/>
        <v>1600</v>
      </c>
    </row>
    <row r="20" spans="1:9" ht="30" customHeight="1" x14ac:dyDescent="0.3">
      <c r="A20" s="189" t="s">
        <v>79</v>
      </c>
      <c r="B20" s="190"/>
      <c r="C20" s="190"/>
      <c r="D20" s="190"/>
      <c r="E20" s="190"/>
      <c r="F20" s="191"/>
      <c r="G20" s="14">
        <v>1</v>
      </c>
      <c r="H20" s="7">
        <v>51000</v>
      </c>
      <c r="I20" s="7">
        <f t="shared" si="0"/>
        <v>51000</v>
      </c>
    </row>
    <row r="21" spans="1:9" ht="29.25" customHeight="1" x14ac:dyDescent="0.3">
      <c r="A21" s="93" t="s">
        <v>42</v>
      </c>
      <c r="B21" s="94"/>
      <c r="C21" s="94"/>
      <c r="D21" s="94"/>
      <c r="E21" s="94"/>
      <c r="F21" s="95"/>
      <c r="G21" s="33"/>
      <c r="H21" s="33"/>
      <c r="I21" s="27">
        <f>SUM(I17:I20)</f>
        <v>2196100</v>
      </c>
    </row>
    <row r="22" spans="1:9" ht="32.450000000000003" customHeight="1" x14ac:dyDescent="0.3">
      <c r="A22" s="97" t="s">
        <v>24</v>
      </c>
      <c r="B22" s="98"/>
      <c r="C22" s="98"/>
      <c r="D22" s="98"/>
      <c r="E22" s="98"/>
      <c r="F22" s="98"/>
      <c r="G22" s="98"/>
      <c r="H22" s="98"/>
      <c r="I22" s="99"/>
    </row>
    <row r="23" spans="1:9" ht="33.75" customHeight="1" x14ac:dyDescent="0.3">
      <c r="A23" s="117" t="s">
        <v>1</v>
      </c>
      <c r="B23" s="117"/>
      <c r="C23" s="117"/>
      <c r="D23" s="117"/>
      <c r="E23" s="117"/>
      <c r="F23" s="30" t="s">
        <v>34</v>
      </c>
      <c r="G23" s="30" t="s">
        <v>31</v>
      </c>
      <c r="H23" s="30" t="s">
        <v>32</v>
      </c>
      <c r="I23" s="30" t="s">
        <v>33</v>
      </c>
    </row>
    <row r="24" spans="1:9" ht="25.5" customHeight="1" x14ac:dyDescent="0.3">
      <c r="A24" s="172" t="str">
        <f>F3</f>
        <v>ა.(ა).ი.პ ქედის კულტურის ცენტრი</v>
      </c>
      <c r="B24" s="172"/>
      <c r="C24" s="172"/>
      <c r="D24" s="172"/>
      <c r="E24" s="172"/>
      <c r="F24" s="13" t="s">
        <v>30</v>
      </c>
      <c r="G24" s="13" t="s">
        <v>30</v>
      </c>
      <c r="H24" s="13" t="s">
        <v>30</v>
      </c>
      <c r="I24" s="13" t="s">
        <v>30</v>
      </c>
    </row>
    <row r="25" spans="1:9" ht="23.25" customHeight="1" x14ac:dyDescent="0.3">
      <c r="A25" s="86" t="s">
        <v>25</v>
      </c>
      <c r="B25" s="86"/>
      <c r="C25" s="86"/>
      <c r="D25" s="86"/>
      <c r="E25" s="86"/>
      <c r="F25" s="86"/>
      <c r="G25" s="86"/>
      <c r="H25" s="86"/>
      <c r="I25" s="86"/>
    </row>
    <row r="26" spans="1:9" ht="45.75" customHeight="1" x14ac:dyDescent="0.3">
      <c r="A26" s="118" t="s">
        <v>349</v>
      </c>
      <c r="B26" s="118"/>
      <c r="C26" s="118"/>
      <c r="D26" s="118"/>
      <c r="E26" s="118"/>
      <c r="F26" s="118"/>
      <c r="G26" s="118"/>
      <c r="H26" s="118"/>
      <c r="I26" s="118"/>
    </row>
    <row r="27" spans="1:9" ht="45.75" customHeight="1" x14ac:dyDescent="0.3">
      <c r="A27" s="137" t="s">
        <v>40</v>
      </c>
      <c r="B27" s="137"/>
      <c r="C27" s="137"/>
      <c r="D27" s="137"/>
      <c r="E27" s="43" t="s">
        <v>0</v>
      </c>
      <c r="F27" s="43" t="s">
        <v>49</v>
      </c>
      <c r="G27" s="43" t="s">
        <v>51</v>
      </c>
      <c r="H27" s="43" t="s">
        <v>52</v>
      </c>
      <c r="I27" s="43" t="s">
        <v>53</v>
      </c>
    </row>
    <row r="28" spans="1:9" ht="45.75" customHeight="1" x14ac:dyDescent="0.3">
      <c r="A28" s="138" t="str">
        <f>F3</f>
        <v>ა.(ა).ი.პ ქედის კულტურის ცენტრი</v>
      </c>
      <c r="B28" s="138"/>
      <c r="C28" s="138"/>
      <c r="D28" s="138"/>
      <c r="E28" s="28">
        <v>239800</v>
      </c>
      <c r="F28" s="28">
        <f>I10</f>
        <v>2196100</v>
      </c>
      <c r="G28" s="28">
        <v>303300</v>
      </c>
      <c r="H28" s="28">
        <v>337500</v>
      </c>
      <c r="I28" s="28">
        <v>380100</v>
      </c>
    </row>
    <row r="29" spans="1:9" ht="12.75" customHeight="1" x14ac:dyDescent="0.3">
      <c r="A29" s="52"/>
      <c r="B29" s="52"/>
      <c r="C29" s="52"/>
      <c r="D29" s="52"/>
      <c r="E29" s="52"/>
      <c r="F29" s="52"/>
      <c r="G29" s="52"/>
      <c r="H29" s="52"/>
      <c r="I29" s="52"/>
    </row>
    <row r="30" spans="1:9" ht="108.75" customHeight="1" x14ac:dyDescent="0.3">
      <c r="A30" s="136" t="s">
        <v>44</v>
      </c>
      <c r="B30" s="136"/>
      <c r="C30" s="136"/>
      <c r="D30" s="136"/>
      <c r="E30" s="150" t="s">
        <v>289</v>
      </c>
      <c r="F30" s="154"/>
      <c r="G30" s="154"/>
      <c r="H30" s="154"/>
      <c r="I30" s="155"/>
    </row>
    <row r="32" spans="1:9" ht="16.5" customHeight="1" x14ac:dyDescent="0.3">
      <c r="A32" s="30" t="s">
        <v>39</v>
      </c>
      <c r="B32" s="117" t="s">
        <v>26</v>
      </c>
      <c r="C32" s="117"/>
      <c r="D32" s="117"/>
      <c r="E32" s="117"/>
      <c r="F32" s="117"/>
      <c r="G32" s="117"/>
      <c r="H32" s="117"/>
      <c r="I32" s="117"/>
    </row>
    <row r="33" spans="1:9" ht="55.5" customHeight="1" x14ac:dyDescent="0.3">
      <c r="A33" s="178" t="s">
        <v>349</v>
      </c>
      <c r="B33" s="4" t="s">
        <v>11</v>
      </c>
      <c r="C33" s="4" t="s">
        <v>60</v>
      </c>
      <c r="D33" s="4" t="s">
        <v>61</v>
      </c>
      <c r="E33" s="4" t="s">
        <v>12</v>
      </c>
      <c r="F33" s="4" t="s">
        <v>29</v>
      </c>
      <c r="G33" s="4" t="s">
        <v>36</v>
      </c>
      <c r="H33" s="4" t="s">
        <v>13</v>
      </c>
      <c r="I33" s="4" t="s">
        <v>14</v>
      </c>
    </row>
    <row r="34" spans="1:9" ht="55.5" customHeight="1" x14ac:dyDescent="0.3">
      <c r="A34" s="178"/>
      <c r="B34" s="45" t="s">
        <v>288</v>
      </c>
      <c r="C34" s="45">
        <v>21</v>
      </c>
      <c r="D34" s="45">
        <v>30</v>
      </c>
      <c r="E34" s="45" t="s">
        <v>22</v>
      </c>
      <c r="F34" s="47">
        <v>0.1</v>
      </c>
      <c r="G34" s="73" t="s">
        <v>290</v>
      </c>
      <c r="H34" s="45" t="s">
        <v>46</v>
      </c>
      <c r="I34" s="45" t="s">
        <v>125</v>
      </c>
    </row>
    <row r="35" spans="1:9" ht="55.5" customHeight="1" x14ac:dyDescent="0.3">
      <c r="A35" s="178"/>
      <c r="B35" s="178" t="s">
        <v>291</v>
      </c>
      <c r="C35" s="178" t="s">
        <v>361</v>
      </c>
      <c r="D35" s="178" t="s">
        <v>361</v>
      </c>
      <c r="E35" s="178" t="s">
        <v>22</v>
      </c>
      <c r="F35" s="179">
        <v>0.1</v>
      </c>
      <c r="G35" s="192" t="s">
        <v>290</v>
      </c>
      <c r="H35" s="178" t="s">
        <v>46</v>
      </c>
      <c r="I35" s="178" t="s">
        <v>125</v>
      </c>
    </row>
    <row r="36" spans="1:9" ht="13.5" customHeight="1" x14ac:dyDescent="0.3">
      <c r="A36" s="178"/>
      <c r="B36" s="178"/>
      <c r="C36" s="178"/>
      <c r="D36" s="178"/>
      <c r="E36" s="178"/>
      <c r="F36" s="179"/>
      <c r="G36" s="192"/>
      <c r="H36" s="178"/>
      <c r="I36" s="178"/>
    </row>
    <row r="37" spans="1:9" ht="57" customHeight="1" x14ac:dyDescent="0.3">
      <c r="A37" s="178"/>
      <c r="B37" s="45" t="s">
        <v>292</v>
      </c>
      <c r="C37" s="13">
        <v>1</v>
      </c>
      <c r="D37" s="45">
        <v>3</v>
      </c>
      <c r="E37" s="45" t="s">
        <v>22</v>
      </c>
      <c r="F37" s="47">
        <v>0.1</v>
      </c>
      <c r="G37" s="73" t="s">
        <v>290</v>
      </c>
      <c r="H37" s="45" t="s">
        <v>46</v>
      </c>
      <c r="I37" s="45" t="s">
        <v>125</v>
      </c>
    </row>
    <row r="38" spans="1:9" ht="60.75" customHeight="1" x14ac:dyDescent="0.3">
      <c r="A38" s="178"/>
      <c r="B38" s="45" t="s">
        <v>294</v>
      </c>
      <c r="C38" s="56" t="s">
        <v>362</v>
      </c>
      <c r="D38" s="56" t="s">
        <v>363</v>
      </c>
      <c r="E38" s="45" t="s">
        <v>22</v>
      </c>
      <c r="F38" s="47">
        <v>0.1</v>
      </c>
      <c r="G38" s="74" t="s">
        <v>290</v>
      </c>
      <c r="H38" s="45" t="s">
        <v>46</v>
      </c>
      <c r="I38" s="45" t="s">
        <v>125</v>
      </c>
    </row>
    <row r="39" spans="1:9" ht="60" customHeight="1" x14ac:dyDescent="0.3">
      <c r="A39" s="178"/>
      <c r="B39" s="45" t="s">
        <v>293</v>
      </c>
      <c r="C39" s="45">
        <v>46600</v>
      </c>
      <c r="D39" s="45">
        <v>48600</v>
      </c>
      <c r="E39" s="45" t="s">
        <v>22</v>
      </c>
      <c r="F39" s="47">
        <v>0.1</v>
      </c>
      <c r="G39" s="74" t="s">
        <v>290</v>
      </c>
      <c r="H39" s="45" t="s">
        <v>46</v>
      </c>
      <c r="I39" s="45" t="s">
        <v>125</v>
      </c>
    </row>
  </sheetData>
  <mergeCells count="44">
    <mergeCell ref="C35:C36"/>
    <mergeCell ref="E35:E36"/>
    <mergeCell ref="F35:F36"/>
    <mergeCell ref="G35:G36"/>
    <mergeCell ref="H35:H36"/>
    <mergeCell ref="D35:D36"/>
    <mergeCell ref="A17:F17"/>
    <mergeCell ref="A21:F21"/>
    <mergeCell ref="A23:E23"/>
    <mergeCell ref="A33:A39"/>
    <mergeCell ref="A20:F20"/>
    <mergeCell ref="A19:F19"/>
    <mergeCell ref="A18:F18"/>
    <mergeCell ref="A22:I22"/>
    <mergeCell ref="A24:E24"/>
    <mergeCell ref="A25:I25"/>
    <mergeCell ref="A26:I26"/>
    <mergeCell ref="A30:D30"/>
    <mergeCell ref="B32:I32"/>
    <mergeCell ref="I35:I36"/>
    <mergeCell ref="B35:B36"/>
    <mergeCell ref="E30:I30"/>
    <mergeCell ref="A10:H10"/>
    <mergeCell ref="A11:I11"/>
    <mergeCell ref="A12:I12"/>
    <mergeCell ref="A13:I13"/>
    <mergeCell ref="A15:F16"/>
    <mergeCell ref="G15:I15"/>
    <mergeCell ref="A3:E3"/>
    <mergeCell ref="F3:I3"/>
    <mergeCell ref="A27:D27"/>
    <mergeCell ref="A28:D28"/>
    <mergeCell ref="A1:E1"/>
    <mergeCell ref="F1:I1"/>
    <mergeCell ref="A2:G2"/>
    <mergeCell ref="H2:I2"/>
    <mergeCell ref="A14:I14"/>
    <mergeCell ref="A4:C4"/>
    <mergeCell ref="D4:I4"/>
    <mergeCell ref="A5:H5"/>
    <mergeCell ref="A6:H6"/>
    <mergeCell ref="A7:H7"/>
    <mergeCell ref="A8:H8"/>
    <mergeCell ref="A9:H9"/>
  </mergeCells>
  <printOptions horizontalCentered="1"/>
  <pageMargins left="0.31496062992125984" right="0.31496062992125984" top="0.35433070866141736" bottom="0.35433070866141736" header="0.31496062992125984" footer="0.31496062992125984"/>
  <pageSetup paperSize="9" scale="68" orientation="landscape" r:id="rId1"/>
  <rowBreaks count="1" manualBreakCount="1">
    <brk id="1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E0C1-A0BF-491B-A69F-730880F8C7A5}">
  <dimension ref="A1:K40"/>
  <sheetViews>
    <sheetView tabSelected="1" view="pageBreakPreview" topLeftCell="A19" zoomScaleNormal="100" zoomScaleSheetLayoutView="100" workbookViewId="0">
      <selection activeCell="H12" sqref="H12"/>
    </sheetView>
  </sheetViews>
  <sheetFormatPr defaultColWidth="9.140625" defaultRowHeight="15" x14ac:dyDescent="0.3"/>
  <cols>
    <col min="1" max="1" width="38.28515625" style="1" customWidth="1"/>
    <col min="2" max="2" width="16.28515625" style="1" customWidth="1"/>
    <col min="3" max="5" width="14.5703125" style="1" customWidth="1"/>
    <col min="6" max="6" width="13.5703125" style="1" customWidth="1"/>
    <col min="7" max="7" width="11.5703125" style="1" customWidth="1"/>
    <col min="8" max="8" width="12" style="1" customWidth="1"/>
    <col min="9" max="9" width="14.8554687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97</v>
      </c>
      <c r="G2" s="115"/>
      <c r="H2" s="115"/>
      <c r="I2" s="115"/>
      <c r="J2" s="17"/>
      <c r="K2" s="17"/>
    </row>
    <row r="3" spans="1:11" ht="30.6" customHeight="1" x14ac:dyDescent="0.3">
      <c r="A3" s="86" t="s">
        <v>356</v>
      </c>
      <c r="B3" s="86"/>
      <c r="C3" s="86"/>
      <c r="D3" s="86"/>
      <c r="E3" s="86"/>
      <c r="F3" s="86"/>
      <c r="G3" s="86"/>
      <c r="H3" s="149" t="s">
        <v>99</v>
      </c>
      <c r="I3" s="149"/>
      <c r="J3" s="19"/>
      <c r="K3" s="19"/>
    </row>
    <row r="4" spans="1:11" ht="32.450000000000003" customHeight="1" x14ac:dyDescent="0.3">
      <c r="A4" s="117" t="s">
        <v>16</v>
      </c>
      <c r="B4" s="117"/>
      <c r="C4" s="117"/>
      <c r="D4" s="117"/>
      <c r="E4" s="117"/>
      <c r="F4" s="115" t="s">
        <v>93</v>
      </c>
      <c r="G4" s="115"/>
      <c r="H4" s="115"/>
      <c r="I4" s="115"/>
      <c r="J4" s="17"/>
      <c r="K4" s="17"/>
    </row>
    <row r="5" spans="1:11" ht="34.15" customHeight="1" x14ac:dyDescent="0.3">
      <c r="A5" s="86" t="s">
        <v>17</v>
      </c>
      <c r="B5" s="86"/>
      <c r="C5" s="86"/>
      <c r="D5" s="142" t="s">
        <v>189</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f>I22</f>
        <v>408000</v>
      </c>
      <c r="J7" s="26"/>
      <c r="K7" s="26"/>
    </row>
    <row r="8" spans="1:11" ht="28.5" hidden="1" customHeight="1" x14ac:dyDescent="0.3">
      <c r="A8" s="97" t="s">
        <v>58</v>
      </c>
      <c r="B8" s="98"/>
      <c r="C8" s="98"/>
      <c r="D8" s="98"/>
      <c r="E8" s="98"/>
      <c r="F8" s="98"/>
      <c r="G8" s="98"/>
      <c r="H8" s="99"/>
      <c r="I8" s="32"/>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SUM(I7:I10)</f>
        <v>408000</v>
      </c>
      <c r="J11" s="23"/>
      <c r="K11" s="23"/>
    </row>
    <row r="12" spans="1:11" ht="27.75" customHeight="1" x14ac:dyDescent="0.3">
      <c r="A12" s="86" t="s">
        <v>18</v>
      </c>
      <c r="B12" s="86"/>
      <c r="C12" s="86"/>
      <c r="D12" s="86"/>
      <c r="E12" s="86"/>
      <c r="F12" s="86"/>
      <c r="G12" s="86"/>
      <c r="H12" s="86"/>
      <c r="I12" s="86"/>
      <c r="J12" s="18"/>
      <c r="K12" s="18"/>
    </row>
    <row r="13" spans="1:11" ht="72" customHeight="1" x14ac:dyDescent="0.3">
      <c r="A13" s="118" t="s">
        <v>190</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159.75" customHeight="1" x14ac:dyDescent="0.3">
      <c r="A15" s="118" t="s">
        <v>337</v>
      </c>
      <c r="B15" s="118"/>
      <c r="C15" s="118"/>
      <c r="D15" s="118"/>
      <c r="E15" s="118"/>
      <c r="F15" s="118"/>
      <c r="G15" s="118"/>
      <c r="H15" s="118"/>
      <c r="I15" s="118"/>
      <c r="J15" s="22"/>
      <c r="K15" s="22"/>
    </row>
    <row r="16" spans="1:11" ht="26.25" customHeight="1" x14ac:dyDescent="0.3">
      <c r="A16" s="117" t="s">
        <v>1</v>
      </c>
      <c r="B16" s="117"/>
      <c r="C16" s="117"/>
      <c r="D16" s="117"/>
      <c r="E16" s="117"/>
      <c r="F16" s="117"/>
      <c r="G16" s="126" t="s">
        <v>27</v>
      </c>
      <c r="H16" s="126"/>
      <c r="I16" s="126"/>
    </row>
    <row r="17" spans="1:9" ht="38.25" customHeight="1" x14ac:dyDescent="0.3">
      <c r="A17" s="117"/>
      <c r="B17" s="117"/>
      <c r="C17" s="117"/>
      <c r="D17" s="117"/>
      <c r="E17" s="117"/>
      <c r="F17" s="117"/>
      <c r="G17" s="40" t="s">
        <v>22</v>
      </c>
      <c r="H17" s="41" t="s">
        <v>35</v>
      </c>
      <c r="I17" s="41" t="s">
        <v>23</v>
      </c>
    </row>
    <row r="18" spans="1:9" ht="33.75" customHeight="1" x14ac:dyDescent="0.3">
      <c r="A18" s="150" t="s">
        <v>67</v>
      </c>
      <c r="B18" s="154"/>
      <c r="C18" s="154"/>
      <c r="D18" s="154"/>
      <c r="E18" s="154"/>
      <c r="F18" s="155"/>
      <c r="G18" s="14">
        <v>29</v>
      </c>
      <c r="H18" s="7">
        <f>298100/29</f>
        <v>10279.310344827587</v>
      </c>
      <c r="I18" s="7">
        <f>H18*G18</f>
        <v>298100</v>
      </c>
    </row>
    <row r="19" spans="1:9" ht="33.75" customHeight="1" x14ac:dyDescent="0.3">
      <c r="A19" s="150" t="s">
        <v>78</v>
      </c>
      <c r="B19" s="154"/>
      <c r="C19" s="154"/>
      <c r="D19" s="154"/>
      <c r="E19" s="154"/>
      <c r="F19" s="155"/>
      <c r="G19" s="14">
        <v>1</v>
      </c>
      <c r="H19" s="7">
        <v>109900</v>
      </c>
      <c r="I19" s="7">
        <f t="shared" ref="I19:I21" si="0">H19*G19</f>
        <v>109900</v>
      </c>
    </row>
    <row r="20" spans="1:9" ht="33.75" hidden="1" customHeight="1" x14ac:dyDescent="0.3">
      <c r="A20" s="150" t="s">
        <v>69</v>
      </c>
      <c r="B20" s="154"/>
      <c r="C20" s="154"/>
      <c r="D20" s="154"/>
      <c r="E20" s="154"/>
      <c r="F20" s="155"/>
      <c r="G20" s="14">
        <v>1</v>
      </c>
      <c r="H20" s="7">
        <v>0</v>
      </c>
      <c r="I20" s="7">
        <f t="shared" si="0"/>
        <v>0</v>
      </c>
    </row>
    <row r="21" spans="1:9" ht="33.75" hidden="1" customHeight="1" x14ac:dyDescent="0.3">
      <c r="A21" s="150" t="s">
        <v>79</v>
      </c>
      <c r="B21" s="154"/>
      <c r="C21" s="154"/>
      <c r="D21" s="154"/>
      <c r="E21" s="154"/>
      <c r="F21" s="155"/>
      <c r="G21" s="14">
        <v>1</v>
      </c>
      <c r="H21" s="7">
        <v>0</v>
      </c>
      <c r="I21" s="7">
        <f t="shared" si="0"/>
        <v>0</v>
      </c>
    </row>
    <row r="22" spans="1:9" ht="29.25" customHeight="1" x14ac:dyDescent="0.3">
      <c r="A22" s="93" t="s">
        <v>42</v>
      </c>
      <c r="B22" s="94"/>
      <c r="C22" s="94"/>
      <c r="D22" s="94"/>
      <c r="E22" s="94"/>
      <c r="F22" s="95"/>
      <c r="G22" s="33"/>
      <c r="H22" s="33"/>
      <c r="I22" s="27">
        <f>SUM(I18:I21)</f>
        <v>408000</v>
      </c>
    </row>
    <row r="23" spans="1:9" ht="32.450000000000003" customHeight="1" x14ac:dyDescent="0.3">
      <c r="A23" s="97" t="s">
        <v>24</v>
      </c>
      <c r="B23" s="98"/>
      <c r="C23" s="98"/>
      <c r="D23" s="98"/>
      <c r="E23" s="98"/>
      <c r="F23" s="98"/>
      <c r="G23" s="98"/>
      <c r="H23" s="98"/>
      <c r="I23" s="99"/>
    </row>
    <row r="24" spans="1:9" ht="33.75" customHeight="1" x14ac:dyDescent="0.3">
      <c r="A24" s="117" t="s">
        <v>1</v>
      </c>
      <c r="B24" s="117"/>
      <c r="C24" s="117"/>
      <c r="D24" s="117"/>
      <c r="E24" s="117"/>
      <c r="F24" s="30" t="s">
        <v>34</v>
      </c>
      <c r="G24" s="30" t="s">
        <v>31</v>
      </c>
      <c r="H24" s="30" t="s">
        <v>32</v>
      </c>
      <c r="I24" s="30" t="s">
        <v>33</v>
      </c>
    </row>
    <row r="25" spans="1:9" ht="34.5" customHeight="1" x14ac:dyDescent="0.3">
      <c r="A25" s="86" t="str">
        <f>F4</f>
        <v>ა.ა.ი.პ. ქედის სახელოვნებო სკოლა</v>
      </c>
      <c r="B25" s="86"/>
      <c r="C25" s="86"/>
      <c r="D25" s="86"/>
      <c r="E25" s="86"/>
      <c r="F25" s="13" t="s">
        <v>30</v>
      </c>
      <c r="G25" s="13" t="s">
        <v>30</v>
      </c>
      <c r="H25" s="13" t="s">
        <v>30</v>
      </c>
      <c r="I25" s="13" t="s">
        <v>30</v>
      </c>
    </row>
    <row r="26" spans="1:9" ht="33.75" customHeight="1" x14ac:dyDescent="0.3">
      <c r="A26" s="86" t="s">
        <v>25</v>
      </c>
      <c r="B26" s="86"/>
      <c r="C26" s="86"/>
      <c r="D26" s="86"/>
      <c r="E26" s="86"/>
      <c r="F26" s="86"/>
      <c r="G26" s="86"/>
      <c r="H26" s="86"/>
      <c r="I26" s="86"/>
    </row>
    <row r="27" spans="1:9" ht="45.75" customHeight="1" x14ac:dyDescent="0.3">
      <c r="A27" s="118" t="s">
        <v>350</v>
      </c>
      <c r="B27" s="118"/>
      <c r="C27" s="118"/>
      <c r="D27" s="118"/>
      <c r="E27" s="118"/>
      <c r="F27" s="118"/>
      <c r="G27" s="118"/>
      <c r="H27" s="118"/>
      <c r="I27" s="118"/>
    </row>
    <row r="28" spans="1:9" ht="45.75" customHeight="1" x14ac:dyDescent="0.3">
      <c r="A28" s="137" t="s">
        <v>40</v>
      </c>
      <c r="B28" s="137"/>
      <c r="C28" s="137"/>
      <c r="D28" s="137"/>
      <c r="E28" s="43" t="s">
        <v>0</v>
      </c>
      <c r="F28" s="43" t="s">
        <v>49</v>
      </c>
      <c r="G28" s="43" t="s">
        <v>51</v>
      </c>
      <c r="H28" s="43" t="s">
        <v>52</v>
      </c>
      <c r="I28" s="43" t="s">
        <v>53</v>
      </c>
    </row>
    <row r="29" spans="1:9" ht="45.75" customHeight="1" x14ac:dyDescent="0.3">
      <c r="A29" s="138" t="str">
        <f>F4</f>
        <v>ა.ა.ი.პ. ქედის სახელოვნებო სკოლა</v>
      </c>
      <c r="B29" s="138"/>
      <c r="C29" s="138"/>
      <c r="D29" s="138"/>
      <c r="E29" s="28">
        <v>356700</v>
      </c>
      <c r="F29" s="28">
        <f>I11</f>
        <v>408000</v>
      </c>
      <c r="G29" s="28">
        <v>461600</v>
      </c>
      <c r="H29" s="28">
        <v>507800</v>
      </c>
      <c r="I29" s="28">
        <v>561900</v>
      </c>
    </row>
    <row r="30" spans="1:9" ht="13.5" customHeight="1" x14ac:dyDescent="0.3">
      <c r="A30" s="52"/>
      <c r="B30" s="52"/>
      <c r="C30" s="52"/>
      <c r="D30" s="52"/>
      <c r="E30" s="52"/>
      <c r="F30" s="52"/>
      <c r="G30" s="52"/>
      <c r="H30" s="52"/>
      <c r="I30" s="52"/>
    </row>
    <row r="31" spans="1:9" ht="92.25" customHeight="1" x14ac:dyDescent="0.3">
      <c r="A31" s="136" t="s">
        <v>44</v>
      </c>
      <c r="B31" s="136"/>
      <c r="C31" s="136"/>
      <c r="D31" s="136"/>
      <c r="E31" s="194" t="s">
        <v>309</v>
      </c>
      <c r="F31" s="195"/>
      <c r="G31" s="195"/>
      <c r="H31" s="195"/>
      <c r="I31" s="196"/>
    </row>
    <row r="33" spans="1:9" ht="40.5" customHeight="1" x14ac:dyDescent="0.3">
      <c r="A33" s="30" t="s">
        <v>39</v>
      </c>
      <c r="B33" s="117" t="s">
        <v>26</v>
      </c>
      <c r="C33" s="117"/>
      <c r="D33" s="117"/>
      <c r="E33" s="117"/>
      <c r="F33" s="117"/>
      <c r="G33" s="117"/>
      <c r="H33" s="117"/>
      <c r="I33" s="117"/>
    </row>
    <row r="34" spans="1:9" ht="55.5" customHeight="1" x14ac:dyDescent="0.3">
      <c r="A34" s="153" t="s">
        <v>350</v>
      </c>
      <c r="B34" s="4" t="s">
        <v>11</v>
      </c>
      <c r="C34" s="4" t="s">
        <v>60</v>
      </c>
      <c r="D34" s="4" t="s">
        <v>61</v>
      </c>
      <c r="E34" s="4" t="s">
        <v>12</v>
      </c>
      <c r="F34" s="4" t="s">
        <v>29</v>
      </c>
      <c r="G34" s="4" t="s">
        <v>36</v>
      </c>
      <c r="H34" s="4" t="s">
        <v>13</v>
      </c>
      <c r="I34" s="4" t="s">
        <v>14</v>
      </c>
    </row>
    <row r="35" spans="1:9" ht="55.5" customHeight="1" x14ac:dyDescent="0.3">
      <c r="A35" s="153"/>
      <c r="B35" s="45" t="s">
        <v>191</v>
      </c>
      <c r="C35" s="193">
        <v>10208</v>
      </c>
      <c r="D35" s="193">
        <v>10300</v>
      </c>
      <c r="E35" s="178" t="s">
        <v>22</v>
      </c>
      <c r="F35" s="179">
        <v>0.1</v>
      </c>
      <c r="G35" s="222" t="s">
        <v>193</v>
      </c>
      <c r="H35" s="223" t="s">
        <v>46</v>
      </c>
      <c r="I35" s="223" t="s">
        <v>125</v>
      </c>
    </row>
    <row r="36" spans="1:9" ht="55.5" customHeight="1" x14ac:dyDescent="0.3">
      <c r="A36" s="153"/>
      <c r="B36" s="45" t="s">
        <v>192</v>
      </c>
      <c r="C36" s="193"/>
      <c r="D36" s="193"/>
      <c r="E36" s="178"/>
      <c r="F36" s="179"/>
      <c r="G36" s="222"/>
      <c r="H36" s="223"/>
      <c r="I36" s="223"/>
    </row>
    <row r="37" spans="1:9" ht="55.5" customHeight="1" x14ac:dyDescent="0.3">
      <c r="A37" s="153"/>
      <c r="B37" s="178" t="s">
        <v>194</v>
      </c>
      <c r="C37" s="181" t="s">
        <v>359</v>
      </c>
      <c r="D37" s="181" t="s">
        <v>360</v>
      </c>
      <c r="E37" s="178" t="s">
        <v>22</v>
      </c>
      <c r="F37" s="179">
        <v>0.1</v>
      </c>
      <c r="G37" s="222" t="s">
        <v>193</v>
      </c>
      <c r="H37" s="223" t="s">
        <v>46</v>
      </c>
      <c r="I37" s="223" t="s">
        <v>125</v>
      </c>
    </row>
    <row r="38" spans="1:9" ht="55.5" customHeight="1" x14ac:dyDescent="0.3">
      <c r="A38" s="153"/>
      <c r="B38" s="178"/>
      <c r="C38" s="182"/>
      <c r="D38" s="182"/>
      <c r="E38" s="178"/>
      <c r="F38" s="179"/>
      <c r="G38" s="222"/>
      <c r="H38" s="223"/>
      <c r="I38" s="223"/>
    </row>
    <row r="39" spans="1:9" ht="129" customHeight="1" x14ac:dyDescent="0.3">
      <c r="A39" s="153"/>
      <c r="B39" s="45" t="s">
        <v>195</v>
      </c>
      <c r="C39" s="45">
        <v>10</v>
      </c>
      <c r="D39" s="45">
        <v>25</v>
      </c>
      <c r="E39" s="45" t="s">
        <v>22</v>
      </c>
      <c r="F39" s="47">
        <v>0.1</v>
      </c>
      <c r="G39" s="224" t="s">
        <v>193</v>
      </c>
      <c r="H39" s="225" t="s">
        <v>46</v>
      </c>
      <c r="I39" s="225" t="s">
        <v>125</v>
      </c>
    </row>
    <row r="40" spans="1:9" ht="147" customHeight="1" x14ac:dyDescent="0.3">
      <c r="A40" s="153"/>
      <c r="B40" s="45" t="s">
        <v>196</v>
      </c>
      <c r="C40" s="45">
        <v>1</v>
      </c>
      <c r="D40" s="45">
        <v>1</v>
      </c>
      <c r="E40" s="45" t="s">
        <v>22</v>
      </c>
      <c r="F40" s="47">
        <v>0.1</v>
      </c>
      <c r="G40" s="220" t="s">
        <v>193</v>
      </c>
      <c r="H40" s="225" t="s">
        <v>46</v>
      </c>
      <c r="I40" s="225" t="s">
        <v>125</v>
      </c>
    </row>
  </sheetData>
  <mergeCells count="52">
    <mergeCell ref="B37:B38"/>
    <mergeCell ref="E37:E38"/>
    <mergeCell ref="A12:I12"/>
    <mergeCell ref="A13:I13"/>
    <mergeCell ref="A14:I14"/>
    <mergeCell ref="A16:F17"/>
    <mergeCell ref="G16:I16"/>
    <mergeCell ref="I37:I38"/>
    <mergeCell ref="F37:F38"/>
    <mergeCell ref="G37:G38"/>
    <mergeCell ref="H37:H38"/>
    <mergeCell ref="A18:F18"/>
    <mergeCell ref="A22:F22"/>
    <mergeCell ref="A24:E24"/>
    <mergeCell ref="A34:A40"/>
    <mergeCell ref="A21:F21"/>
    <mergeCell ref="A8:H8"/>
    <mergeCell ref="A9:H9"/>
    <mergeCell ref="A10:H10"/>
    <mergeCell ref="A11:H11"/>
    <mergeCell ref="B33:I33"/>
    <mergeCell ref="A20:F20"/>
    <mergeCell ref="A19:F19"/>
    <mergeCell ref="A23:I23"/>
    <mergeCell ref="A25:E25"/>
    <mergeCell ref="A26:I26"/>
    <mergeCell ref="A27:I27"/>
    <mergeCell ref="A31:D31"/>
    <mergeCell ref="E31:I31"/>
    <mergeCell ref="A6:H6"/>
    <mergeCell ref="A7:H7"/>
    <mergeCell ref="B1:F1"/>
    <mergeCell ref="A2:E2"/>
    <mergeCell ref="F2:I2"/>
    <mergeCell ref="A3:G3"/>
    <mergeCell ref="H3:I3"/>
    <mergeCell ref="C37:C38"/>
    <mergeCell ref="D37:D38"/>
    <mergeCell ref="A4:E4"/>
    <mergeCell ref="F4:I4"/>
    <mergeCell ref="A28:D28"/>
    <mergeCell ref="A29:D29"/>
    <mergeCell ref="C35:C36"/>
    <mergeCell ref="D35:D36"/>
    <mergeCell ref="E35:E36"/>
    <mergeCell ref="F35:F36"/>
    <mergeCell ref="G35:G36"/>
    <mergeCell ref="H35:H36"/>
    <mergeCell ref="I35:I36"/>
    <mergeCell ref="A15:I15"/>
    <mergeCell ref="A5:C5"/>
    <mergeCell ref="D5:I5"/>
  </mergeCells>
  <printOptions horizontalCentered="1"/>
  <pageMargins left="0.31496062992125984" right="0.31496062992125984" top="0.35433070866141736" bottom="0.35433070866141736" header="0.31496062992125984" footer="0.31496062992125984"/>
  <pageSetup paperSize="9" scale="57" orientation="landscape" r:id="rId1"/>
  <rowBreaks count="1" manualBreakCount="1">
    <brk id="2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66FF-A315-4D6F-8EAA-84744D102C27}">
  <dimension ref="A1:K37"/>
  <sheetViews>
    <sheetView tabSelected="1" view="pageBreakPreview"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570312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97</v>
      </c>
      <c r="G2" s="115"/>
      <c r="H2" s="115"/>
      <c r="I2" s="115"/>
      <c r="J2" s="17"/>
      <c r="K2" s="17"/>
    </row>
    <row r="3" spans="1:11" ht="30.6" customHeight="1" x14ac:dyDescent="0.3">
      <c r="A3" s="86" t="s">
        <v>356</v>
      </c>
      <c r="B3" s="86"/>
      <c r="C3" s="86"/>
      <c r="D3" s="86"/>
      <c r="E3" s="86"/>
      <c r="F3" s="86"/>
      <c r="G3" s="86"/>
      <c r="H3" s="149" t="s">
        <v>100</v>
      </c>
      <c r="I3" s="149"/>
      <c r="J3" s="19"/>
      <c r="K3" s="19"/>
    </row>
    <row r="4" spans="1:11" ht="32.450000000000003" customHeight="1" x14ac:dyDescent="0.3">
      <c r="A4" s="117" t="s">
        <v>16</v>
      </c>
      <c r="B4" s="117"/>
      <c r="C4" s="117"/>
      <c r="D4" s="117"/>
      <c r="E4" s="117"/>
      <c r="F4" s="115" t="s">
        <v>94</v>
      </c>
      <c r="G4" s="115"/>
      <c r="H4" s="115"/>
      <c r="I4" s="115"/>
      <c r="J4" s="17"/>
      <c r="K4" s="17"/>
    </row>
    <row r="5" spans="1:11" ht="34.15" customHeight="1" x14ac:dyDescent="0.3">
      <c r="A5" s="86" t="s">
        <v>17</v>
      </c>
      <c r="B5" s="86"/>
      <c r="C5" s="86"/>
      <c r="D5" s="142" t="s">
        <v>180</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f>I22</f>
        <v>253300</v>
      </c>
      <c r="J7" s="26"/>
      <c r="K7" s="26"/>
    </row>
    <row r="8" spans="1:11" ht="28.5" hidden="1" customHeight="1" x14ac:dyDescent="0.3">
      <c r="A8" s="97" t="s">
        <v>58</v>
      </c>
      <c r="B8" s="98"/>
      <c r="C8" s="98"/>
      <c r="D8" s="98"/>
      <c r="E8" s="98"/>
      <c r="F8" s="98"/>
      <c r="G8" s="98"/>
      <c r="H8" s="99"/>
      <c r="I8" s="32"/>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SUM(I7:I10)</f>
        <v>253300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50</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165" customHeight="1" x14ac:dyDescent="0.3">
      <c r="A15" s="118" t="s">
        <v>181</v>
      </c>
      <c r="B15" s="118"/>
      <c r="C15" s="118"/>
      <c r="D15" s="118"/>
      <c r="E15" s="118"/>
      <c r="F15" s="118"/>
      <c r="G15" s="118"/>
      <c r="H15" s="118"/>
      <c r="I15" s="118"/>
      <c r="J15" s="22"/>
      <c r="K15" s="22"/>
    </row>
    <row r="16" spans="1:11" ht="24"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33.75" customHeight="1" x14ac:dyDescent="0.3">
      <c r="A18" s="150" t="s">
        <v>67</v>
      </c>
      <c r="B18" s="154"/>
      <c r="C18" s="154"/>
      <c r="D18" s="154"/>
      <c r="E18" s="154"/>
      <c r="F18" s="155"/>
      <c r="G18" s="14">
        <v>10</v>
      </c>
      <c r="H18" s="7">
        <f>129800/10</f>
        <v>12980</v>
      </c>
      <c r="I18" s="7">
        <f>H18*G18</f>
        <v>129800</v>
      </c>
    </row>
    <row r="19" spans="1:9" ht="33.75" customHeight="1" x14ac:dyDescent="0.3">
      <c r="A19" s="150" t="s">
        <v>78</v>
      </c>
      <c r="B19" s="154"/>
      <c r="C19" s="154"/>
      <c r="D19" s="154"/>
      <c r="E19" s="154"/>
      <c r="F19" s="155"/>
      <c r="G19" s="14">
        <v>1</v>
      </c>
      <c r="H19" s="7">
        <v>121300</v>
      </c>
      <c r="I19" s="7">
        <f t="shared" ref="I19:I21" si="0">H19*G19</f>
        <v>121300</v>
      </c>
    </row>
    <row r="20" spans="1:9" ht="33.75" customHeight="1" x14ac:dyDescent="0.3">
      <c r="A20" s="150" t="s">
        <v>69</v>
      </c>
      <c r="B20" s="154"/>
      <c r="C20" s="154"/>
      <c r="D20" s="154"/>
      <c r="E20" s="154"/>
      <c r="F20" s="155"/>
      <c r="G20" s="14">
        <v>1</v>
      </c>
      <c r="H20" s="7">
        <v>200</v>
      </c>
      <c r="I20" s="7">
        <f t="shared" si="0"/>
        <v>200</v>
      </c>
    </row>
    <row r="21" spans="1:9" ht="33.75" customHeight="1" x14ac:dyDescent="0.3">
      <c r="A21" s="150" t="s">
        <v>79</v>
      </c>
      <c r="B21" s="154"/>
      <c r="C21" s="154"/>
      <c r="D21" s="154"/>
      <c r="E21" s="154"/>
      <c r="F21" s="155"/>
      <c r="G21" s="14">
        <v>1</v>
      </c>
      <c r="H21" s="7">
        <v>2000</v>
      </c>
      <c r="I21" s="7">
        <f t="shared" si="0"/>
        <v>2000</v>
      </c>
    </row>
    <row r="22" spans="1:9" ht="29.25" customHeight="1" x14ac:dyDescent="0.3">
      <c r="A22" s="93" t="s">
        <v>42</v>
      </c>
      <c r="B22" s="94"/>
      <c r="C22" s="94"/>
      <c r="D22" s="94"/>
      <c r="E22" s="94"/>
      <c r="F22" s="95"/>
      <c r="G22" s="33"/>
      <c r="H22" s="33"/>
      <c r="I22" s="27">
        <f>SUM(I18:I21)</f>
        <v>253300</v>
      </c>
    </row>
    <row r="23" spans="1:9" ht="21.75" customHeight="1" x14ac:dyDescent="0.3">
      <c r="A23" s="97" t="s">
        <v>24</v>
      </c>
      <c r="B23" s="98"/>
      <c r="C23" s="98"/>
      <c r="D23" s="98"/>
      <c r="E23" s="98"/>
      <c r="F23" s="98"/>
      <c r="G23" s="98"/>
      <c r="H23" s="98"/>
      <c r="I23" s="99"/>
    </row>
    <row r="24" spans="1:9" ht="24.75" customHeight="1" x14ac:dyDescent="0.3">
      <c r="A24" s="117" t="s">
        <v>1</v>
      </c>
      <c r="B24" s="117"/>
      <c r="C24" s="117"/>
      <c r="D24" s="117"/>
      <c r="E24" s="117"/>
      <c r="F24" s="30" t="s">
        <v>34</v>
      </c>
      <c r="G24" s="30" t="s">
        <v>31</v>
      </c>
      <c r="H24" s="30" t="s">
        <v>32</v>
      </c>
      <c r="I24" s="30" t="s">
        <v>33</v>
      </c>
    </row>
    <row r="25" spans="1:9" ht="19.5" customHeight="1" x14ac:dyDescent="0.3">
      <c r="A25" s="172" t="str">
        <f>F4</f>
        <v>ა.ა.ი.პ. ქედის ისტორიული მუზეუმი</v>
      </c>
      <c r="B25" s="172"/>
      <c r="C25" s="172"/>
      <c r="D25" s="172"/>
      <c r="E25" s="172"/>
      <c r="F25" s="13" t="s">
        <v>30</v>
      </c>
      <c r="G25" s="13" t="s">
        <v>30</v>
      </c>
      <c r="H25" s="13" t="s">
        <v>30</v>
      </c>
      <c r="I25" s="13" t="s">
        <v>30</v>
      </c>
    </row>
    <row r="26" spans="1:9" ht="25.5" customHeight="1" x14ac:dyDescent="0.3">
      <c r="A26" s="86" t="s">
        <v>25</v>
      </c>
      <c r="B26" s="86"/>
      <c r="C26" s="86"/>
      <c r="D26" s="86"/>
      <c r="E26" s="86"/>
      <c r="F26" s="86"/>
      <c r="G26" s="86"/>
      <c r="H26" s="86"/>
      <c r="I26" s="86"/>
    </row>
    <row r="27" spans="1:9" ht="39" customHeight="1" x14ac:dyDescent="0.3">
      <c r="A27" s="118" t="s">
        <v>188</v>
      </c>
      <c r="B27" s="118"/>
      <c r="C27" s="118"/>
      <c r="D27" s="118"/>
      <c r="E27" s="118"/>
      <c r="F27" s="118"/>
      <c r="G27" s="118"/>
      <c r="H27" s="118"/>
      <c r="I27" s="118"/>
    </row>
    <row r="28" spans="1:9" ht="13.5" customHeight="1" x14ac:dyDescent="0.3">
      <c r="A28" s="137" t="s">
        <v>40</v>
      </c>
      <c r="B28" s="137"/>
      <c r="C28" s="137"/>
      <c r="D28" s="137"/>
      <c r="E28" s="43" t="s">
        <v>0</v>
      </c>
      <c r="F28" s="43" t="s">
        <v>49</v>
      </c>
      <c r="G28" s="43" t="s">
        <v>51</v>
      </c>
      <c r="H28" s="43" t="s">
        <v>52</v>
      </c>
      <c r="I28" s="43" t="s">
        <v>53</v>
      </c>
    </row>
    <row r="29" spans="1:9" ht="13.5" customHeight="1" x14ac:dyDescent="0.3">
      <c r="A29" s="138" t="str">
        <f>F4</f>
        <v>ა.ა.ი.პ. ქედის ისტორიული მუზეუმი</v>
      </c>
      <c r="B29" s="138"/>
      <c r="C29" s="138"/>
      <c r="D29" s="138"/>
      <c r="E29" s="28">
        <v>239800</v>
      </c>
      <c r="F29" s="28">
        <f>I11</f>
        <v>253300</v>
      </c>
      <c r="G29" s="28">
        <v>303300</v>
      </c>
      <c r="H29" s="28">
        <v>337500</v>
      </c>
      <c r="I29" s="28">
        <v>380100</v>
      </c>
    </row>
    <row r="30" spans="1:9" ht="13.5" customHeight="1" x14ac:dyDescent="0.3">
      <c r="A30" s="52"/>
      <c r="B30" s="52"/>
      <c r="C30" s="52"/>
      <c r="D30" s="52"/>
      <c r="E30" s="52"/>
      <c r="F30" s="52"/>
      <c r="G30" s="52"/>
      <c r="H30" s="52"/>
      <c r="I30" s="52"/>
    </row>
    <row r="31" spans="1:9" ht="58.5" customHeight="1" x14ac:dyDescent="0.3">
      <c r="A31" s="197" t="s">
        <v>44</v>
      </c>
      <c r="B31" s="197"/>
      <c r="C31" s="197"/>
      <c r="D31" s="197"/>
      <c r="E31" s="198" t="s">
        <v>310</v>
      </c>
      <c r="F31" s="199"/>
      <c r="G31" s="199"/>
      <c r="H31" s="199"/>
      <c r="I31" s="200"/>
    </row>
    <row r="32" spans="1:9" ht="6" customHeight="1" x14ac:dyDescent="0.3"/>
    <row r="33" spans="1:9" ht="24" customHeight="1" x14ac:dyDescent="0.3">
      <c r="A33" s="30" t="s">
        <v>39</v>
      </c>
      <c r="B33" s="117" t="s">
        <v>26</v>
      </c>
      <c r="C33" s="117"/>
      <c r="D33" s="117"/>
      <c r="E33" s="117"/>
      <c r="F33" s="117"/>
      <c r="G33" s="117"/>
      <c r="H33" s="117"/>
      <c r="I33" s="117"/>
    </row>
    <row r="34" spans="1:9" ht="45.75" customHeight="1" x14ac:dyDescent="0.3">
      <c r="A34" s="153" t="s">
        <v>188</v>
      </c>
      <c r="B34" s="15" t="s">
        <v>11</v>
      </c>
      <c r="C34" s="15" t="s">
        <v>60</v>
      </c>
      <c r="D34" s="15" t="s">
        <v>61</v>
      </c>
      <c r="E34" s="15" t="s">
        <v>12</v>
      </c>
      <c r="F34" s="15" t="s">
        <v>29</v>
      </c>
      <c r="G34" s="15" t="s">
        <v>36</v>
      </c>
      <c r="H34" s="15" t="s">
        <v>13</v>
      </c>
      <c r="I34" s="15" t="s">
        <v>14</v>
      </c>
    </row>
    <row r="35" spans="1:9" ht="106.5" customHeight="1" x14ac:dyDescent="0.3">
      <c r="A35" s="153"/>
      <c r="B35" s="56" t="s">
        <v>182</v>
      </c>
      <c r="C35" s="56">
        <v>3</v>
      </c>
      <c r="D35" s="13">
        <v>3</v>
      </c>
      <c r="E35" s="45" t="s">
        <v>183</v>
      </c>
      <c r="F35" s="47">
        <v>0.1</v>
      </c>
      <c r="G35" s="55" t="s">
        <v>184</v>
      </c>
      <c r="H35" s="45" t="s">
        <v>46</v>
      </c>
      <c r="I35" s="45" t="s">
        <v>125</v>
      </c>
    </row>
    <row r="36" spans="1:9" ht="102.75" customHeight="1" x14ac:dyDescent="0.3">
      <c r="A36" s="153"/>
      <c r="B36" s="45" t="s">
        <v>185</v>
      </c>
      <c r="C36" s="45" t="s">
        <v>186</v>
      </c>
      <c r="D36" s="13" t="s">
        <v>358</v>
      </c>
      <c r="E36" s="45" t="s">
        <v>183</v>
      </c>
      <c r="F36" s="47">
        <v>0.1</v>
      </c>
      <c r="G36" s="55" t="s">
        <v>184</v>
      </c>
      <c r="H36" s="45" t="s">
        <v>46</v>
      </c>
      <c r="I36" s="45" t="s">
        <v>125</v>
      </c>
    </row>
    <row r="37" spans="1:9" ht="111.75" customHeight="1" x14ac:dyDescent="0.3">
      <c r="A37" s="153"/>
      <c r="B37" s="45" t="s">
        <v>187</v>
      </c>
      <c r="C37" s="45">
        <v>6500</v>
      </c>
      <c r="D37" s="13">
        <v>6700</v>
      </c>
      <c r="E37" s="45" t="s">
        <v>183</v>
      </c>
      <c r="F37" s="47">
        <v>0.1</v>
      </c>
      <c r="G37" s="55" t="s">
        <v>184</v>
      </c>
      <c r="H37" s="45" t="s">
        <v>46</v>
      </c>
      <c r="I37" s="45" t="s">
        <v>125</v>
      </c>
    </row>
  </sheetData>
  <mergeCells count="37">
    <mergeCell ref="A34:A37"/>
    <mergeCell ref="A19:F19"/>
    <mergeCell ref="A20:F20"/>
    <mergeCell ref="A21:F21"/>
    <mergeCell ref="A25:E25"/>
    <mergeCell ref="A26:I26"/>
    <mergeCell ref="A27:I27"/>
    <mergeCell ref="A31:D31"/>
    <mergeCell ref="B33:I33"/>
    <mergeCell ref="A24:E24"/>
    <mergeCell ref="E31:I31"/>
    <mergeCell ref="A14:I14"/>
    <mergeCell ref="A16:F17"/>
    <mergeCell ref="G16:I16"/>
    <mergeCell ref="A18:F18"/>
    <mergeCell ref="A22:F22"/>
    <mergeCell ref="B1:F1"/>
    <mergeCell ref="A2:E2"/>
    <mergeCell ref="F2:I2"/>
    <mergeCell ref="A3:G3"/>
    <mergeCell ref="H3:I3"/>
    <mergeCell ref="A4:E4"/>
    <mergeCell ref="F4:I4"/>
    <mergeCell ref="A23:I23"/>
    <mergeCell ref="A28:D28"/>
    <mergeCell ref="A29:D29"/>
    <mergeCell ref="A15:I15"/>
    <mergeCell ref="A5:C5"/>
    <mergeCell ref="D5:I5"/>
    <mergeCell ref="A6:H6"/>
    <mergeCell ref="A7:H7"/>
    <mergeCell ref="A8:H8"/>
    <mergeCell ref="A9:H9"/>
    <mergeCell ref="A10:H10"/>
    <mergeCell ref="A11:H11"/>
    <mergeCell ref="A12:I12"/>
    <mergeCell ref="A13:I13"/>
  </mergeCells>
  <printOptions horizontalCentered="1"/>
  <pageMargins left="0.31496062992125984" right="0.31496062992125984" top="0.35433070866141736" bottom="0.35433070866141736" header="0.31496062992125984" footer="0.31496062992125984"/>
  <pageSetup paperSize="9" scale="77" orientation="landscape" r:id="rId1"/>
  <rowBreaks count="1" manualBreakCount="1">
    <brk id="19"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B237-88B4-4DDC-8300-B3E212F7B062}">
  <dimension ref="A1:K40"/>
  <sheetViews>
    <sheetView tabSelected="1" view="pageBreakPreview" topLeftCell="A23"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710937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97</v>
      </c>
      <c r="G2" s="115"/>
      <c r="H2" s="115"/>
      <c r="I2" s="115"/>
      <c r="J2" s="17"/>
      <c r="K2" s="17"/>
    </row>
    <row r="3" spans="1:11" ht="30.6" customHeight="1" x14ac:dyDescent="0.3">
      <c r="A3" s="86" t="s">
        <v>356</v>
      </c>
      <c r="B3" s="86"/>
      <c r="C3" s="86"/>
      <c r="D3" s="86"/>
      <c r="E3" s="86"/>
      <c r="F3" s="86"/>
      <c r="G3" s="86"/>
      <c r="H3" s="149" t="s">
        <v>101</v>
      </c>
      <c r="I3" s="149"/>
      <c r="J3" s="19"/>
      <c r="K3" s="19"/>
    </row>
    <row r="4" spans="1:11" ht="32.450000000000003" customHeight="1" x14ac:dyDescent="0.3">
      <c r="A4" s="117" t="s">
        <v>16</v>
      </c>
      <c r="B4" s="117"/>
      <c r="C4" s="117"/>
      <c r="D4" s="117"/>
      <c r="E4" s="117"/>
      <c r="F4" s="115" t="s">
        <v>95</v>
      </c>
      <c r="G4" s="115"/>
      <c r="H4" s="115"/>
      <c r="I4" s="115"/>
      <c r="J4" s="17"/>
      <c r="K4" s="17"/>
    </row>
    <row r="5" spans="1:11" ht="34.15" customHeight="1" x14ac:dyDescent="0.3">
      <c r="A5" s="86" t="s">
        <v>17</v>
      </c>
      <c r="B5" s="86"/>
      <c r="C5" s="86"/>
      <c r="D5" s="142" t="s">
        <v>226</v>
      </c>
      <c r="E5" s="142"/>
      <c r="F5" s="142"/>
      <c r="G5" s="142"/>
      <c r="H5" s="142"/>
      <c r="I5" s="142"/>
      <c r="J5" s="20"/>
      <c r="K5" s="20"/>
    </row>
    <row r="6" spans="1:11" ht="34.15" customHeight="1" x14ac:dyDescent="0.3">
      <c r="A6" s="97" t="s">
        <v>20</v>
      </c>
      <c r="B6" s="98"/>
      <c r="C6" s="98"/>
      <c r="D6" s="98"/>
      <c r="E6" s="98"/>
      <c r="F6" s="98"/>
      <c r="G6" s="98"/>
      <c r="H6" s="99"/>
      <c r="I6" s="29" t="s">
        <v>54</v>
      </c>
      <c r="J6" s="24"/>
      <c r="K6" s="24"/>
    </row>
    <row r="7" spans="1:11" ht="30.75" customHeight="1" x14ac:dyDescent="0.3">
      <c r="A7" s="97" t="s">
        <v>56</v>
      </c>
      <c r="B7" s="98"/>
      <c r="C7" s="98"/>
      <c r="D7" s="98"/>
      <c r="E7" s="98"/>
      <c r="F7" s="98"/>
      <c r="G7" s="98"/>
      <c r="H7" s="99"/>
      <c r="I7" s="36">
        <f>I27</f>
        <v>110000</v>
      </c>
      <c r="J7" s="26"/>
      <c r="K7" s="26"/>
    </row>
    <row r="8" spans="1:11" ht="28.5" hidden="1" customHeight="1" x14ac:dyDescent="0.3">
      <c r="A8" s="97" t="s">
        <v>58</v>
      </c>
      <c r="B8" s="98"/>
      <c r="C8" s="98"/>
      <c r="D8" s="98"/>
      <c r="E8" s="98"/>
      <c r="F8" s="98"/>
      <c r="G8" s="98"/>
      <c r="H8" s="99"/>
      <c r="I8" s="32">
        <f>I27-I7</f>
        <v>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110000</v>
      </c>
      <c r="J11" s="23"/>
      <c r="K11" s="23"/>
    </row>
    <row r="12" spans="1:11" ht="27.75" customHeight="1" x14ac:dyDescent="0.3">
      <c r="A12" s="86" t="s">
        <v>18</v>
      </c>
      <c r="B12" s="86"/>
      <c r="C12" s="86"/>
      <c r="D12" s="86"/>
      <c r="E12" s="86"/>
      <c r="F12" s="86"/>
      <c r="G12" s="86"/>
      <c r="H12" s="86"/>
      <c r="I12" s="86"/>
      <c r="J12" s="18"/>
      <c r="K12" s="18"/>
    </row>
    <row r="13" spans="1:11" ht="51.75" customHeight="1" x14ac:dyDescent="0.3">
      <c r="A13" s="118" t="s">
        <v>166</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170.25" customHeight="1" x14ac:dyDescent="0.3">
      <c r="A15" s="118" t="s">
        <v>167</v>
      </c>
      <c r="B15" s="118"/>
      <c r="C15" s="118"/>
      <c r="D15" s="118"/>
      <c r="E15" s="118"/>
      <c r="F15" s="118"/>
      <c r="G15" s="118"/>
      <c r="H15" s="118"/>
      <c r="I15" s="118"/>
      <c r="J15" s="22"/>
      <c r="K15" s="22"/>
    </row>
    <row r="16" spans="1:11" ht="29.25" customHeight="1" x14ac:dyDescent="0.3">
      <c r="A16" s="117" t="s">
        <v>1</v>
      </c>
      <c r="B16" s="117"/>
      <c r="C16" s="117"/>
      <c r="D16" s="117"/>
      <c r="E16" s="117"/>
      <c r="F16" s="117"/>
      <c r="G16" s="126" t="s">
        <v>27</v>
      </c>
      <c r="H16" s="126"/>
      <c r="I16" s="126"/>
    </row>
    <row r="17" spans="1:9" ht="41.25" customHeight="1" x14ac:dyDescent="0.3">
      <c r="A17" s="117"/>
      <c r="B17" s="117"/>
      <c r="C17" s="117"/>
      <c r="D17" s="117"/>
      <c r="E17" s="117"/>
      <c r="F17" s="117"/>
      <c r="G17" s="39" t="s">
        <v>22</v>
      </c>
      <c r="H17" s="38" t="s">
        <v>35</v>
      </c>
      <c r="I17" s="38" t="s">
        <v>23</v>
      </c>
    </row>
    <row r="18" spans="1:9" ht="164.25" customHeight="1" x14ac:dyDescent="0.3">
      <c r="A18" s="201" t="s">
        <v>161</v>
      </c>
      <c r="B18" s="202"/>
      <c r="C18" s="202"/>
      <c r="D18" s="202"/>
      <c r="E18" s="202"/>
      <c r="F18" s="203"/>
      <c r="G18" s="2">
        <v>16</v>
      </c>
      <c r="H18" s="5">
        <v>42000</v>
      </c>
      <c r="I18" s="5">
        <f>H18</f>
        <v>42000</v>
      </c>
    </row>
    <row r="19" spans="1:9" ht="79.5" customHeight="1" x14ac:dyDescent="0.3">
      <c r="A19" s="201" t="s">
        <v>162</v>
      </c>
      <c r="B19" s="202"/>
      <c r="C19" s="202"/>
      <c r="D19" s="202"/>
      <c r="E19" s="202"/>
      <c r="F19" s="203"/>
      <c r="G19" s="2">
        <v>2</v>
      </c>
      <c r="H19" s="5">
        <v>10000</v>
      </c>
      <c r="I19" s="5">
        <f t="shared" ref="I19:I26" si="0">H19</f>
        <v>10000</v>
      </c>
    </row>
    <row r="20" spans="1:9" ht="63" customHeight="1" x14ac:dyDescent="0.3">
      <c r="A20" s="201" t="s">
        <v>163</v>
      </c>
      <c r="B20" s="202"/>
      <c r="C20" s="202"/>
      <c r="D20" s="202"/>
      <c r="E20" s="202"/>
      <c r="F20" s="203"/>
      <c r="G20" s="2">
        <v>1</v>
      </c>
      <c r="H20" s="5">
        <v>3000</v>
      </c>
      <c r="I20" s="5">
        <f t="shared" si="0"/>
        <v>3000</v>
      </c>
    </row>
    <row r="21" spans="1:9" ht="58.5" customHeight="1" x14ac:dyDescent="0.3">
      <c r="A21" s="201" t="s">
        <v>164</v>
      </c>
      <c r="B21" s="202"/>
      <c r="C21" s="202"/>
      <c r="D21" s="202"/>
      <c r="E21" s="202"/>
      <c r="F21" s="203"/>
      <c r="G21" s="2">
        <v>8</v>
      </c>
      <c r="H21" s="5">
        <v>20000</v>
      </c>
      <c r="I21" s="5">
        <f t="shared" si="0"/>
        <v>20000</v>
      </c>
    </row>
    <row r="22" spans="1:9" ht="92.25" customHeight="1" x14ac:dyDescent="0.3">
      <c r="A22" s="201" t="s">
        <v>165</v>
      </c>
      <c r="B22" s="202"/>
      <c r="C22" s="202"/>
      <c r="D22" s="202"/>
      <c r="E22" s="202"/>
      <c r="F22" s="203"/>
      <c r="G22" s="2">
        <v>1</v>
      </c>
      <c r="H22" s="5">
        <v>15000</v>
      </c>
      <c r="I22" s="5">
        <f t="shared" si="0"/>
        <v>15000</v>
      </c>
    </row>
    <row r="23" spans="1:9" ht="48" customHeight="1" x14ac:dyDescent="0.3">
      <c r="A23" s="201" t="s">
        <v>160</v>
      </c>
      <c r="B23" s="202"/>
      <c r="C23" s="202"/>
      <c r="D23" s="202"/>
      <c r="E23" s="202"/>
      <c r="F23" s="203"/>
      <c r="G23" s="2">
        <v>1</v>
      </c>
      <c r="H23" s="5">
        <v>9000</v>
      </c>
      <c r="I23" s="5">
        <f t="shared" si="0"/>
        <v>9000</v>
      </c>
    </row>
    <row r="24" spans="1:9" ht="45" customHeight="1" x14ac:dyDescent="0.3">
      <c r="A24" s="201" t="s">
        <v>159</v>
      </c>
      <c r="B24" s="202"/>
      <c r="C24" s="202"/>
      <c r="D24" s="202"/>
      <c r="E24" s="202"/>
      <c r="F24" s="203"/>
      <c r="G24" s="2">
        <v>1</v>
      </c>
      <c r="H24" s="5">
        <v>4000</v>
      </c>
      <c r="I24" s="5">
        <f t="shared" si="0"/>
        <v>4000</v>
      </c>
    </row>
    <row r="25" spans="1:9" ht="33.75" customHeight="1" x14ac:dyDescent="0.3">
      <c r="A25" s="114" t="s">
        <v>158</v>
      </c>
      <c r="B25" s="114"/>
      <c r="C25" s="114"/>
      <c r="D25" s="114"/>
      <c r="E25" s="114"/>
      <c r="F25" s="114"/>
      <c r="G25" s="2">
        <v>1</v>
      </c>
      <c r="H25" s="5">
        <v>5000</v>
      </c>
      <c r="I25" s="5">
        <f t="shared" si="0"/>
        <v>5000</v>
      </c>
    </row>
    <row r="26" spans="1:9" ht="33.75" customHeight="1" x14ac:dyDescent="0.3">
      <c r="A26" s="150" t="s">
        <v>157</v>
      </c>
      <c r="B26" s="154"/>
      <c r="C26" s="154"/>
      <c r="D26" s="154"/>
      <c r="E26" s="154"/>
      <c r="F26" s="155"/>
      <c r="G26" s="2">
        <v>1</v>
      </c>
      <c r="H26" s="5">
        <v>2000</v>
      </c>
      <c r="I26" s="5">
        <f t="shared" si="0"/>
        <v>2000</v>
      </c>
    </row>
    <row r="27" spans="1:9" ht="29.25" customHeight="1" x14ac:dyDescent="0.3">
      <c r="A27" s="93" t="s">
        <v>42</v>
      </c>
      <c r="B27" s="94"/>
      <c r="C27" s="94"/>
      <c r="D27" s="94"/>
      <c r="E27" s="94"/>
      <c r="F27" s="95"/>
      <c r="G27" s="33"/>
      <c r="H27" s="33"/>
      <c r="I27" s="27">
        <f>SUM(I18:I26)</f>
        <v>110000</v>
      </c>
    </row>
    <row r="28" spans="1:9" ht="32.450000000000003" customHeight="1" x14ac:dyDescent="0.3">
      <c r="A28" s="97" t="s">
        <v>24</v>
      </c>
      <c r="B28" s="98"/>
      <c r="C28" s="98"/>
      <c r="D28" s="98"/>
      <c r="E28" s="98"/>
      <c r="F28" s="98"/>
      <c r="G28" s="98"/>
      <c r="H28" s="98"/>
      <c r="I28" s="99"/>
    </row>
    <row r="29" spans="1:9" ht="33.75" customHeight="1" x14ac:dyDescent="0.3">
      <c r="A29" s="117" t="s">
        <v>1</v>
      </c>
      <c r="B29" s="117"/>
      <c r="C29" s="117"/>
      <c r="D29" s="117"/>
      <c r="E29" s="117"/>
      <c r="F29" s="30" t="s">
        <v>34</v>
      </c>
      <c r="G29" s="30" t="s">
        <v>31</v>
      </c>
      <c r="H29" s="30" t="s">
        <v>32</v>
      </c>
      <c r="I29" s="30" t="s">
        <v>33</v>
      </c>
    </row>
    <row r="30" spans="1:9" ht="34.5" customHeight="1" x14ac:dyDescent="0.3">
      <c r="A30" s="172" t="str">
        <f>F4</f>
        <v>კულტურული ღონისძიების ორგანიზება, მხარდაჭერა და ხელშეწყობა</v>
      </c>
      <c r="B30" s="172"/>
      <c r="C30" s="172"/>
      <c r="D30" s="172"/>
      <c r="E30" s="172"/>
      <c r="F30" s="13" t="s">
        <v>30</v>
      </c>
      <c r="G30" s="13" t="s">
        <v>30</v>
      </c>
      <c r="H30" s="13" t="s">
        <v>30</v>
      </c>
      <c r="I30" s="13" t="s">
        <v>30</v>
      </c>
    </row>
    <row r="31" spans="1:9" ht="33.75" customHeight="1" x14ac:dyDescent="0.3">
      <c r="A31" s="86" t="s">
        <v>25</v>
      </c>
      <c r="B31" s="86"/>
      <c r="C31" s="86"/>
      <c r="D31" s="86"/>
      <c r="E31" s="86"/>
      <c r="F31" s="86"/>
      <c r="G31" s="86"/>
      <c r="H31" s="86"/>
      <c r="I31" s="86"/>
    </row>
    <row r="32" spans="1:9" ht="27" customHeight="1" x14ac:dyDescent="0.3">
      <c r="A32" s="118" t="s">
        <v>338</v>
      </c>
      <c r="B32" s="118"/>
      <c r="C32" s="118"/>
      <c r="D32" s="118"/>
      <c r="E32" s="118"/>
      <c r="F32" s="118"/>
      <c r="G32" s="118"/>
      <c r="H32" s="118"/>
      <c r="I32" s="118"/>
    </row>
    <row r="33" spans="1:9" ht="27" customHeight="1" x14ac:dyDescent="0.3">
      <c r="A33" s="137" t="s">
        <v>40</v>
      </c>
      <c r="B33" s="137"/>
      <c r="C33" s="137"/>
      <c r="D33" s="137"/>
      <c r="E33" s="43" t="s">
        <v>0</v>
      </c>
      <c r="F33" s="43" t="s">
        <v>49</v>
      </c>
      <c r="G33" s="43" t="s">
        <v>51</v>
      </c>
      <c r="H33" s="43" t="s">
        <v>52</v>
      </c>
      <c r="I33" s="43" t="s">
        <v>53</v>
      </c>
    </row>
    <row r="34" spans="1:9" ht="27" customHeight="1" x14ac:dyDescent="0.3">
      <c r="A34" s="138" t="str">
        <f>F4</f>
        <v>კულტურული ღონისძიების ორგანიზება, მხარდაჭერა და ხელშეწყობა</v>
      </c>
      <c r="B34" s="138"/>
      <c r="C34" s="138"/>
      <c r="D34" s="138"/>
      <c r="E34" s="28">
        <v>110000</v>
      </c>
      <c r="F34" s="28">
        <f>I11</f>
        <v>110000</v>
      </c>
      <c r="G34" s="28">
        <v>160000</v>
      </c>
      <c r="H34" s="28">
        <v>165000</v>
      </c>
      <c r="I34" s="28">
        <v>170000</v>
      </c>
    </row>
    <row r="35" spans="1:9" ht="27" customHeight="1" x14ac:dyDescent="0.3">
      <c r="A35" s="52"/>
      <c r="B35" s="52"/>
      <c r="C35" s="52"/>
      <c r="D35" s="52"/>
      <c r="E35" s="52"/>
      <c r="F35" s="52"/>
      <c r="G35" s="52"/>
      <c r="H35" s="52"/>
      <c r="I35" s="52"/>
    </row>
    <row r="36" spans="1:9" ht="55.5" customHeight="1" x14ac:dyDescent="0.3">
      <c r="A36" s="136" t="s">
        <v>44</v>
      </c>
      <c r="B36" s="136"/>
      <c r="C36" s="136"/>
      <c r="D36" s="136"/>
      <c r="E36" s="204" t="s">
        <v>168</v>
      </c>
      <c r="F36" s="205"/>
      <c r="G36" s="205"/>
      <c r="H36" s="205"/>
      <c r="I36" s="206"/>
    </row>
    <row r="38" spans="1:9" ht="40.5" customHeight="1" x14ac:dyDescent="0.3">
      <c r="A38" s="30" t="s">
        <v>39</v>
      </c>
      <c r="B38" s="117" t="s">
        <v>26</v>
      </c>
      <c r="C38" s="117"/>
      <c r="D38" s="117"/>
      <c r="E38" s="117"/>
      <c r="F38" s="117"/>
      <c r="G38" s="117"/>
      <c r="H38" s="117"/>
      <c r="I38" s="117"/>
    </row>
    <row r="39" spans="1:9" ht="55.5" customHeight="1" x14ac:dyDescent="0.3">
      <c r="A39" s="131" t="s">
        <v>338</v>
      </c>
      <c r="B39" s="4" t="s">
        <v>11</v>
      </c>
      <c r="C39" s="4" t="s">
        <v>60</v>
      </c>
      <c r="D39" s="4" t="s">
        <v>61</v>
      </c>
      <c r="E39" s="4" t="s">
        <v>12</v>
      </c>
      <c r="F39" s="4" t="s">
        <v>29</v>
      </c>
      <c r="G39" s="4" t="s">
        <v>36</v>
      </c>
      <c r="H39" s="4" t="s">
        <v>13</v>
      </c>
      <c r="I39" s="4" t="s">
        <v>14</v>
      </c>
    </row>
    <row r="40" spans="1:9" ht="102.75" customHeight="1" x14ac:dyDescent="0.3">
      <c r="A40" s="131"/>
      <c r="B40" s="13" t="s">
        <v>351</v>
      </c>
      <c r="C40" s="13" t="s">
        <v>169</v>
      </c>
      <c r="D40" s="13">
        <v>32</v>
      </c>
      <c r="E40" s="13" t="s">
        <v>22</v>
      </c>
      <c r="F40" s="62">
        <v>0.1</v>
      </c>
      <c r="G40" s="63" t="s">
        <v>170</v>
      </c>
      <c r="H40" s="65" t="s">
        <v>171</v>
      </c>
      <c r="I40" s="13" t="s">
        <v>172</v>
      </c>
    </row>
  </sheetData>
  <mergeCells count="42">
    <mergeCell ref="A39:A40"/>
    <mergeCell ref="A26:F26"/>
    <mergeCell ref="A28:I28"/>
    <mergeCell ref="A30:E30"/>
    <mergeCell ref="A31:I31"/>
    <mergeCell ref="A32:I32"/>
    <mergeCell ref="A36:D36"/>
    <mergeCell ref="B38:I38"/>
    <mergeCell ref="A33:D33"/>
    <mergeCell ref="A34:D34"/>
    <mergeCell ref="A29:E29"/>
    <mergeCell ref="E36:I36"/>
    <mergeCell ref="A21:F21"/>
    <mergeCell ref="A22:F22"/>
    <mergeCell ref="A23:F23"/>
    <mergeCell ref="A24:F24"/>
    <mergeCell ref="A14:I14"/>
    <mergeCell ref="A16:F17"/>
    <mergeCell ref="G16:I16"/>
    <mergeCell ref="A25:F25"/>
    <mergeCell ref="A27:F27"/>
    <mergeCell ref="B1:F1"/>
    <mergeCell ref="A2:E2"/>
    <mergeCell ref="F2:I2"/>
    <mergeCell ref="A3:G3"/>
    <mergeCell ref="H3:I3"/>
    <mergeCell ref="A4:E4"/>
    <mergeCell ref="F4:I4"/>
    <mergeCell ref="A18:F18"/>
    <mergeCell ref="A19:F19"/>
    <mergeCell ref="A20:F20"/>
    <mergeCell ref="A15:I15"/>
    <mergeCell ref="A5:C5"/>
    <mergeCell ref="D5:I5"/>
    <mergeCell ref="A6:H6"/>
    <mergeCell ref="A12:I12"/>
    <mergeCell ref="A13:I13"/>
    <mergeCell ref="A7:H7"/>
    <mergeCell ref="A8:H8"/>
    <mergeCell ref="A9:H9"/>
    <mergeCell ref="A10:H10"/>
    <mergeCell ref="A11:H11"/>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68F6-3239-42CF-8E2B-F1626167E9D9}">
  <dimension ref="A1:L21"/>
  <sheetViews>
    <sheetView tabSelected="1" view="pageBreakPreview" topLeftCell="A17" zoomScaleNormal="100" zoomScaleSheetLayoutView="100" workbookViewId="0">
      <selection activeCell="H12" sqref="H12"/>
    </sheetView>
  </sheetViews>
  <sheetFormatPr defaultColWidth="9.140625" defaultRowHeight="15" x14ac:dyDescent="0.3"/>
  <cols>
    <col min="1" max="1" width="38.28515625" style="1" customWidth="1"/>
    <col min="2" max="2" width="14" style="1" customWidth="1"/>
    <col min="3" max="3" width="13.5703125" style="1" customWidth="1"/>
    <col min="4" max="7" width="10.42578125" style="1" customWidth="1"/>
    <col min="8" max="8" width="11.7109375" style="1" customWidth="1"/>
    <col min="9" max="9" width="11.140625" style="1" customWidth="1"/>
    <col min="10" max="10" width="11.42578125" style="1" customWidth="1"/>
    <col min="11" max="11" width="11.7109375" style="1" customWidth="1"/>
    <col min="12" max="12" width="14.140625" style="1" customWidth="1"/>
    <col min="13" max="16384" width="9.140625" style="1"/>
  </cols>
  <sheetData>
    <row r="1" spans="1:12" x14ac:dyDescent="0.3">
      <c r="B1" s="108"/>
      <c r="C1" s="108"/>
      <c r="D1" s="108"/>
      <c r="E1" s="108"/>
      <c r="F1" s="108"/>
    </row>
    <row r="2" spans="1:12" ht="38.25" customHeight="1" x14ac:dyDescent="0.3">
      <c r="A2" s="90" t="s">
        <v>352</v>
      </c>
      <c r="B2" s="91"/>
      <c r="C2" s="91"/>
      <c r="D2" s="91"/>
      <c r="E2" s="91"/>
      <c r="F2" s="91"/>
      <c r="G2" s="159"/>
      <c r="H2" s="115" t="s">
        <v>97</v>
      </c>
      <c r="I2" s="115"/>
      <c r="J2" s="115"/>
      <c r="K2" s="115"/>
      <c r="L2" s="115"/>
    </row>
    <row r="3" spans="1:12" ht="30.6" customHeight="1" x14ac:dyDescent="0.3">
      <c r="A3" s="86" t="s">
        <v>356</v>
      </c>
      <c r="B3" s="86"/>
      <c r="C3" s="86"/>
      <c r="D3" s="86"/>
      <c r="E3" s="86"/>
      <c r="F3" s="86"/>
      <c r="G3" s="86"/>
      <c r="H3" s="86"/>
      <c r="I3" s="86"/>
      <c r="J3" s="111" t="s">
        <v>104</v>
      </c>
      <c r="K3" s="111"/>
      <c r="L3" s="111"/>
    </row>
    <row r="4" spans="1:12" ht="44.25" customHeight="1" x14ac:dyDescent="0.3">
      <c r="A4" s="86" t="s">
        <v>16</v>
      </c>
      <c r="B4" s="86"/>
      <c r="C4" s="86"/>
      <c r="D4" s="86"/>
      <c r="E4" s="86"/>
      <c r="F4" s="86"/>
      <c r="G4" s="86"/>
      <c r="H4" s="115" t="s">
        <v>103</v>
      </c>
      <c r="I4" s="115"/>
      <c r="J4" s="115"/>
      <c r="K4" s="115"/>
      <c r="L4" s="115"/>
    </row>
    <row r="5" spans="1:12" ht="34.9" customHeight="1" x14ac:dyDescent="0.3">
      <c r="A5" s="86" t="s">
        <v>17</v>
      </c>
      <c r="B5" s="86"/>
      <c r="C5" s="86"/>
      <c r="D5" s="86"/>
      <c r="E5" s="86"/>
      <c r="F5" s="86"/>
      <c r="G5" s="86"/>
      <c r="H5" s="111" t="s">
        <v>45</v>
      </c>
      <c r="I5" s="111"/>
      <c r="J5" s="111"/>
      <c r="K5" s="111"/>
      <c r="L5" s="111"/>
    </row>
    <row r="6" spans="1:12" ht="36.6" customHeight="1" x14ac:dyDescent="0.3">
      <c r="A6" s="86" t="s">
        <v>333</v>
      </c>
      <c r="B6" s="86"/>
      <c r="C6" s="86"/>
      <c r="D6" s="86"/>
      <c r="E6" s="86"/>
      <c r="F6" s="86"/>
      <c r="G6" s="86"/>
      <c r="H6" s="86"/>
      <c r="I6" s="86"/>
      <c r="J6" s="111" t="s">
        <v>54</v>
      </c>
      <c r="K6" s="111"/>
      <c r="L6" s="111"/>
    </row>
    <row r="7" spans="1:12" ht="30.6" customHeight="1" x14ac:dyDescent="0.3">
      <c r="A7" s="86" t="s">
        <v>18</v>
      </c>
      <c r="B7" s="86"/>
      <c r="C7" s="86"/>
      <c r="D7" s="86"/>
      <c r="E7" s="86"/>
      <c r="F7" s="86"/>
      <c r="G7" s="86"/>
      <c r="H7" s="86"/>
      <c r="I7" s="86"/>
      <c r="J7" s="86"/>
      <c r="K7" s="86"/>
      <c r="L7" s="86"/>
    </row>
    <row r="8" spans="1:12" ht="49.15" customHeight="1" x14ac:dyDescent="0.3">
      <c r="A8" s="118" t="s">
        <v>153</v>
      </c>
      <c r="B8" s="118"/>
      <c r="C8" s="118"/>
      <c r="D8" s="118"/>
      <c r="E8" s="118"/>
      <c r="F8" s="118"/>
      <c r="G8" s="118"/>
      <c r="H8" s="118"/>
      <c r="I8" s="118"/>
      <c r="J8" s="118"/>
      <c r="K8" s="118"/>
      <c r="L8" s="118"/>
    </row>
    <row r="9" spans="1:12" ht="31.9" customHeight="1" x14ac:dyDescent="0.3">
      <c r="A9" s="117" t="s">
        <v>8</v>
      </c>
      <c r="B9" s="117"/>
      <c r="C9" s="117"/>
      <c r="D9" s="117"/>
      <c r="E9" s="117"/>
      <c r="F9" s="117"/>
      <c r="G9" s="117"/>
      <c r="H9" s="117"/>
      <c r="I9" s="117"/>
      <c r="J9" s="117"/>
      <c r="K9" s="117"/>
      <c r="L9" s="117"/>
    </row>
    <row r="10" spans="1:12" ht="241.5" customHeight="1" x14ac:dyDescent="0.3">
      <c r="A10" s="118" t="s">
        <v>311</v>
      </c>
      <c r="B10" s="118"/>
      <c r="C10" s="118"/>
      <c r="D10" s="118"/>
      <c r="E10" s="118"/>
      <c r="F10" s="118"/>
      <c r="G10" s="118"/>
      <c r="H10" s="118"/>
      <c r="I10" s="118"/>
      <c r="J10" s="118"/>
      <c r="K10" s="118"/>
      <c r="L10" s="118"/>
    </row>
    <row r="11" spans="1:12" ht="49.5" customHeight="1" x14ac:dyDescent="0.3">
      <c r="A11" s="117" t="s">
        <v>40</v>
      </c>
      <c r="B11" s="117"/>
      <c r="C11" s="117"/>
      <c r="D11" s="117"/>
      <c r="E11" s="117"/>
      <c r="F11" s="117"/>
      <c r="G11" s="117"/>
      <c r="H11" s="4" t="s">
        <v>73</v>
      </c>
      <c r="I11" s="4" t="s">
        <v>74</v>
      </c>
      <c r="J11" s="4" t="s">
        <v>75</v>
      </c>
      <c r="K11" s="4" t="s">
        <v>76</v>
      </c>
      <c r="L11" s="4" t="s">
        <v>77</v>
      </c>
    </row>
    <row r="12" spans="1:12" ht="38.25" customHeight="1" x14ac:dyDescent="0.3">
      <c r="A12" s="164" t="s">
        <v>102</v>
      </c>
      <c r="B12" s="164"/>
      <c r="C12" s="164"/>
      <c r="D12" s="164"/>
      <c r="E12" s="164"/>
      <c r="F12" s="164"/>
      <c r="G12" s="164"/>
      <c r="H12" s="28">
        <f>'ინტელექტუალური 05 02 05 01'!E40</f>
        <v>45000</v>
      </c>
      <c r="I12" s="28">
        <f>'ინტელექტუალური 05 02 05 01'!F40</f>
        <v>45000</v>
      </c>
      <c r="J12" s="28">
        <f>'ინტელექტუალური 05 02 05 01'!G40</f>
        <v>60000</v>
      </c>
      <c r="K12" s="28">
        <f>'ინტელექტუალური 05 02 05 01'!H40</f>
        <v>70000</v>
      </c>
      <c r="L12" s="28">
        <f>'ინტელექტუალური 05 02 05 01'!I40</f>
        <v>80000</v>
      </c>
    </row>
    <row r="13" spans="1:12" ht="38.450000000000003" customHeight="1" x14ac:dyDescent="0.3">
      <c r="A13" s="116" t="s">
        <v>42</v>
      </c>
      <c r="B13" s="116"/>
      <c r="C13" s="116"/>
      <c r="D13" s="116"/>
      <c r="E13" s="116"/>
      <c r="F13" s="116"/>
      <c r="G13" s="116"/>
      <c r="H13" s="37">
        <f>SUM(H12:H12)</f>
        <v>45000</v>
      </c>
      <c r="I13" s="37">
        <f>SUM(I12:I12)</f>
        <v>45000</v>
      </c>
      <c r="J13" s="37">
        <f>SUM(J12:J12)</f>
        <v>60000</v>
      </c>
      <c r="K13" s="37">
        <f>SUM(K12:K12)</f>
        <v>70000</v>
      </c>
      <c r="L13" s="37">
        <f>SUM(L12:L12)</f>
        <v>80000</v>
      </c>
    </row>
    <row r="14" spans="1:12" ht="30.75" customHeight="1" x14ac:dyDescent="0.3">
      <c r="A14" s="97" t="s">
        <v>25</v>
      </c>
      <c r="B14" s="98"/>
      <c r="C14" s="98"/>
      <c r="D14" s="98"/>
      <c r="E14" s="98"/>
      <c r="F14" s="98"/>
      <c r="G14" s="98"/>
      <c r="H14" s="98"/>
      <c r="I14" s="98"/>
      <c r="J14" s="98"/>
      <c r="K14" s="98"/>
      <c r="L14" s="99"/>
    </row>
    <row r="15" spans="1:12" ht="38.25" customHeight="1" x14ac:dyDescent="0.3">
      <c r="A15" s="165" t="s">
        <v>312</v>
      </c>
      <c r="B15" s="166"/>
      <c r="C15" s="166"/>
      <c r="D15" s="166"/>
      <c r="E15" s="166"/>
      <c r="F15" s="166"/>
      <c r="G15" s="166"/>
      <c r="H15" s="166"/>
      <c r="I15" s="166"/>
      <c r="J15" s="166"/>
      <c r="K15" s="166"/>
      <c r="L15" s="167"/>
    </row>
    <row r="16" spans="1:12" ht="115.5" customHeight="1" x14ac:dyDescent="0.3">
      <c r="A16" s="168" t="s">
        <v>43</v>
      </c>
      <c r="B16" s="168"/>
      <c r="C16" s="168"/>
      <c r="D16" s="168"/>
      <c r="E16" s="168"/>
      <c r="F16" s="168"/>
      <c r="G16" s="130" t="s">
        <v>326</v>
      </c>
      <c r="H16" s="106"/>
      <c r="I16" s="106"/>
      <c r="J16" s="106"/>
      <c r="K16" s="106"/>
      <c r="L16" s="107"/>
    </row>
    <row r="18" spans="1:12" ht="25.5" customHeight="1" x14ac:dyDescent="0.3">
      <c r="A18" s="117" t="s">
        <v>39</v>
      </c>
      <c r="B18" s="117" t="s">
        <v>26</v>
      </c>
      <c r="C18" s="117"/>
      <c r="D18" s="117"/>
      <c r="E18" s="117"/>
      <c r="F18" s="117"/>
      <c r="G18" s="117"/>
      <c r="H18" s="117"/>
      <c r="I18" s="117"/>
      <c r="J18" s="117"/>
      <c r="K18" s="117"/>
      <c r="L18" s="117"/>
    </row>
    <row r="19" spans="1:12" ht="57" customHeight="1" x14ac:dyDescent="0.3">
      <c r="A19" s="117"/>
      <c r="B19" s="15" t="s">
        <v>11</v>
      </c>
      <c r="C19" s="15" t="s">
        <v>63</v>
      </c>
      <c r="D19" s="15" t="s">
        <v>127</v>
      </c>
      <c r="E19" s="15" t="s">
        <v>128</v>
      </c>
      <c r="F19" s="15" t="s">
        <v>64</v>
      </c>
      <c r="G19" s="15" t="s">
        <v>65</v>
      </c>
      <c r="H19" s="15" t="s">
        <v>12</v>
      </c>
      <c r="I19" s="15" t="s">
        <v>29</v>
      </c>
      <c r="J19" s="15" t="s">
        <v>36</v>
      </c>
      <c r="K19" s="15" t="s">
        <v>13</v>
      </c>
      <c r="L19" s="15" t="s">
        <v>14</v>
      </c>
    </row>
    <row r="20" spans="1:12" ht="95.25" customHeight="1" x14ac:dyDescent="0.3">
      <c r="A20" s="131" t="s">
        <v>313</v>
      </c>
      <c r="B20" s="53" t="s">
        <v>154</v>
      </c>
      <c r="C20" s="45">
        <v>3</v>
      </c>
      <c r="D20" s="45">
        <v>4</v>
      </c>
      <c r="E20" s="45">
        <v>4</v>
      </c>
      <c r="F20" s="45">
        <v>4</v>
      </c>
      <c r="G20" s="45">
        <v>4</v>
      </c>
      <c r="H20" s="45" t="s">
        <v>22</v>
      </c>
      <c r="I20" s="47">
        <v>0.1</v>
      </c>
      <c r="J20" s="46" t="s">
        <v>147</v>
      </c>
      <c r="K20" s="45" t="s">
        <v>46</v>
      </c>
      <c r="L20" s="45" t="s">
        <v>125</v>
      </c>
    </row>
    <row r="21" spans="1:12" ht="107.25" x14ac:dyDescent="0.3">
      <c r="A21" s="131"/>
      <c r="B21" s="54" t="s">
        <v>155</v>
      </c>
      <c r="C21" s="55" t="s">
        <v>149</v>
      </c>
      <c r="D21" s="55" t="s">
        <v>150</v>
      </c>
      <c r="E21" s="55" t="s">
        <v>149</v>
      </c>
      <c r="F21" s="55" t="s">
        <v>150</v>
      </c>
      <c r="G21" s="55" t="s">
        <v>149</v>
      </c>
      <c r="H21" s="45" t="s">
        <v>156</v>
      </c>
      <c r="I21" s="47">
        <v>0.1</v>
      </c>
      <c r="J21" s="46" t="s">
        <v>147</v>
      </c>
      <c r="K21" s="45" t="s">
        <v>46</v>
      </c>
      <c r="L21" s="45" t="s">
        <v>151</v>
      </c>
    </row>
  </sheetData>
  <mergeCells count="25">
    <mergeCell ref="A14:L14"/>
    <mergeCell ref="A15:L15"/>
    <mergeCell ref="A16:F16"/>
    <mergeCell ref="A9:L9"/>
    <mergeCell ref="A10:L10"/>
    <mergeCell ref="A11:G11"/>
    <mergeCell ref="A12:G12"/>
    <mergeCell ref="A13:G13"/>
    <mergeCell ref="G16:L16"/>
    <mergeCell ref="A20:A21"/>
    <mergeCell ref="A8:L8"/>
    <mergeCell ref="B1:F1"/>
    <mergeCell ref="H2:L2"/>
    <mergeCell ref="A3:I3"/>
    <mergeCell ref="J3:L3"/>
    <mergeCell ref="A4:G4"/>
    <mergeCell ref="H4:L4"/>
    <mergeCell ref="A5:G5"/>
    <mergeCell ref="H5:L5"/>
    <mergeCell ref="A6:I6"/>
    <mergeCell ref="J6:L6"/>
    <mergeCell ref="A7:L7"/>
    <mergeCell ref="A2:G2"/>
    <mergeCell ref="A18:A19"/>
    <mergeCell ref="B18:L18"/>
  </mergeCells>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E67-1864-4AF0-A999-670F1011EDBB}">
  <dimension ref="A1:K47"/>
  <sheetViews>
    <sheetView tabSelected="1" view="pageBreakPreview"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4.42578125" style="1" customWidth="1"/>
    <col min="7" max="7" width="11.5703125" style="1" customWidth="1"/>
    <col min="8" max="8" width="12" style="1" customWidth="1"/>
    <col min="9" max="9" width="12.710937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97</v>
      </c>
      <c r="G2" s="115"/>
      <c r="H2" s="115"/>
      <c r="I2" s="115"/>
      <c r="J2" s="17"/>
      <c r="K2" s="17"/>
    </row>
    <row r="3" spans="1:11" ht="30.6" customHeight="1" x14ac:dyDescent="0.3">
      <c r="A3" s="86" t="s">
        <v>356</v>
      </c>
      <c r="B3" s="86"/>
      <c r="C3" s="86"/>
      <c r="D3" s="86"/>
      <c r="E3" s="86"/>
      <c r="F3" s="86"/>
      <c r="G3" s="86"/>
      <c r="H3" s="149" t="s">
        <v>145</v>
      </c>
      <c r="I3" s="149"/>
      <c r="J3" s="19"/>
      <c r="K3" s="19"/>
    </row>
    <row r="4" spans="1:11" ht="45.75" customHeight="1" x14ac:dyDescent="0.3">
      <c r="A4" s="86" t="s">
        <v>16</v>
      </c>
      <c r="B4" s="86"/>
      <c r="C4" s="86"/>
      <c r="D4" s="86"/>
      <c r="E4" s="86"/>
      <c r="F4" s="115" t="s">
        <v>102</v>
      </c>
      <c r="G4" s="115"/>
      <c r="H4" s="115"/>
      <c r="I4" s="115"/>
      <c r="J4" s="17"/>
      <c r="K4" s="17"/>
    </row>
    <row r="5" spans="1:11" ht="34.15" customHeight="1" x14ac:dyDescent="0.3">
      <c r="A5" s="86" t="s">
        <v>17</v>
      </c>
      <c r="B5" s="86"/>
      <c r="C5" s="86"/>
      <c r="D5" s="142" t="s">
        <v>129</v>
      </c>
      <c r="E5" s="142"/>
      <c r="F5" s="142"/>
      <c r="G5" s="142"/>
      <c r="H5" s="142"/>
      <c r="I5" s="142"/>
      <c r="J5" s="20"/>
      <c r="K5" s="20"/>
    </row>
    <row r="6" spans="1:11" ht="34.15" customHeight="1" x14ac:dyDescent="0.3">
      <c r="A6" s="97" t="s">
        <v>20</v>
      </c>
      <c r="B6" s="98"/>
      <c r="C6" s="98"/>
      <c r="D6" s="98"/>
      <c r="E6" s="98"/>
      <c r="F6" s="98"/>
      <c r="G6" s="98"/>
      <c r="H6" s="99"/>
      <c r="I6" s="29" t="s">
        <v>49</v>
      </c>
      <c r="J6" s="24"/>
      <c r="K6" s="24"/>
    </row>
    <row r="7" spans="1:11" ht="30.75" customHeight="1" x14ac:dyDescent="0.3">
      <c r="A7" s="97" t="s">
        <v>56</v>
      </c>
      <c r="B7" s="98"/>
      <c r="C7" s="98"/>
      <c r="D7" s="98"/>
      <c r="E7" s="98"/>
      <c r="F7" s="98"/>
      <c r="G7" s="98"/>
      <c r="H7" s="99"/>
      <c r="I7" s="36">
        <f>I31</f>
        <v>45000</v>
      </c>
      <c r="J7" s="26"/>
      <c r="K7" s="26"/>
    </row>
    <row r="8" spans="1:11" ht="28.5" hidden="1" customHeight="1" x14ac:dyDescent="0.3">
      <c r="A8" s="97" t="s">
        <v>58</v>
      </c>
      <c r="B8" s="98"/>
      <c r="C8" s="98"/>
      <c r="D8" s="98"/>
      <c r="E8" s="98"/>
      <c r="F8" s="98"/>
      <c r="G8" s="98"/>
      <c r="H8" s="99"/>
      <c r="I8" s="32"/>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SUM(I7:I10)</f>
        <v>45000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130</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60.75" customHeight="1" x14ac:dyDescent="0.3">
      <c r="A15" s="118" t="s">
        <v>131</v>
      </c>
      <c r="B15" s="118"/>
      <c r="C15" s="118"/>
      <c r="D15" s="118"/>
      <c r="E15" s="118"/>
      <c r="F15" s="118"/>
      <c r="G15" s="118"/>
      <c r="H15" s="118"/>
      <c r="I15" s="118"/>
      <c r="J15" s="22"/>
      <c r="K15" s="22"/>
    </row>
    <row r="16" spans="1:11" ht="25.5" customHeight="1" x14ac:dyDescent="0.3">
      <c r="A16" s="117" t="s">
        <v>1</v>
      </c>
      <c r="B16" s="117"/>
      <c r="C16" s="117"/>
      <c r="D16" s="117"/>
      <c r="E16" s="117"/>
      <c r="F16" s="117"/>
      <c r="G16" s="126" t="s">
        <v>27</v>
      </c>
      <c r="H16" s="126"/>
      <c r="I16" s="126"/>
    </row>
    <row r="17" spans="1:9" ht="44.25" customHeight="1" x14ac:dyDescent="0.3">
      <c r="A17" s="117"/>
      <c r="B17" s="117"/>
      <c r="C17" s="117"/>
      <c r="D17" s="117"/>
      <c r="E17" s="117"/>
      <c r="F17" s="117"/>
      <c r="G17" s="31" t="s">
        <v>22</v>
      </c>
      <c r="H17" s="6" t="s">
        <v>35</v>
      </c>
      <c r="I17" s="6" t="s">
        <v>23</v>
      </c>
    </row>
    <row r="18" spans="1:9" ht="74.25" customHeight="1" x14ac:dyDescent="0.3">
      <c r="A18" s="150" t="s">
        <v>132</v>
      </c>
      <c r="B18" s="154"/>
      <c r="C18" s="154"/>
      <c r="D18" s="154"/>
      <c r="E18" s="154"/>
      <c r="F18" s="155"/>
      <c r="G18" s="14">
        <v>1</v>
      </c>
      <c r="H18" s="7">
        <v>3810</v>
      </c>
      <c r="I18" s="7">
        <f t="shared" ref="I18:I30" si="0">H18*G18</f>
        <v>3810</v>
      </c>
    </row>
    <row r="19" spans="1:9" s="49" customFormat="1" ht="47.25" customHeight="1" x14ac:dyDescent="0.3">
      <c r="A19" s="150" t="s">
        <v>144</v>
      </c>
      <c r="B19" s="154"/>
      <c r="C19" s="154"/>
      <c r="D19" s="154"/>
      <c r="E19" s="154"/>
      <c r="F19" s="155"/>
      <c r="G19" s="14">
        <v>1</v>
      </c>
      <c r="H19" s="7">
        <v>6480</v>
      </c>
      <c r="I19" s="7">
        <f t="shared" si="0"/>
        <v>6480</v>
      </c>
    </row>
    <row r="20" spans="1:9" s="49" customFormat="1" ht="60.75" customHeight="1" x14ac:dyDescent="0.3">
      <c r="A20" s="150" t="s">
        <v>133</v>
      </c>
      <c r="B20" s="154"/>
      <c r="C20" s="154"/>
      <c r="D20" s="154"/>
      <c r="E20" s="154"/>
      <c r="F20" s="155"/>
      <c r="G20" s="14">
        <v>1</v>
      </c>
      <c r="H20" s="7">
        <v>775</v>
      </c>
      <c r="I20" s="7">
        <f t="shared" si="0"/>
        <v>775</v>
      </c>
    </row>
    <row r="21" spans="1:9" s="49" customFormat="1" ht="38.25" customHeight="1" x14ac:dyDescent="0.3">
      <c r="A21" s="150" t="s">
        <v>143</v>
      </c>
      <c r="B21" s="154"/>
      <c r="C21" s="154"/>
      <c r="D21" s="154"/>
      <c r="E21" s="154"/>
      <c r="F21" s="155"/>
      <c r="G21" s="14">
        <v>1</v>
      </c>
      <c r="H21" s="7">
        <v>7000</v>
      </c>
      <c r="I21" s="7">
        <f t="shared" si="0"/>
        <v>7000</v>
      </c>
    </row>
    <row r="22" spans="1:9" s="49" customFormat="1" ht="42" customHeight="1" x14ac:dyDescent="0.3">
      <c r="A22" s="150" t="s">
        <v>142</v>
      </c>
      <c r="B22" s="154"/>
      <c r="C22" s="154"/>
      <c r="D22" s="154"/>
      <c r="E22" s="154"/>
      <c r="F22" s="155"/>
      <c r="G22" s="14">
        <v>1</v>
      </c>
      <c r="H22" s="7">
        <v>8620</v>
      </c>
      <c r="I22" s="7">
        <f t="shared" si="0"/>
        <v>8620</v>
      </c>
    </row>
    <row r="23" spans="1:9" s="49" customFormat="1" ht="60.75" customHeight="1" x14ac:dyDescent="0.3">
      <c r="A23" s="150" t="s">
        <v>141</v>
      </c>
      <c r="B23" s="154"/>
      <c r="C23" s="154"/>
      <c r="D23" s="154"/>
      <c r="E23" s="154"/>
      <c r="F23" s="155"/>
      <c r="G23" s="14">
        <v>1</v>
      </c>
      <c r="H23" s="7">
        <v>2500</v>
      </c>
      <c r="I23" s="7">
        <f t="shared" si="0"/>
        <v>2500</v>
      </c>
    </row>
    <row r="24" spans="1:9" s="49" customFormat="1" ht="60.75" customHeight="1" x14ac:dyDescent="0.3">
      <c r="A24" s="150" t="s">
        <v>140</v>
      </c>
      <c r="B24" s="154"/>
      <c r="C24" s="154"/>
      <c r="D24" s="154"/>
      <c r="E24" s="154"/>
      <c r="F24" s="155"/>
      <c r="G24" s="14">
        <v>1</v>
      </c>
      <c r="H24" s="7">
        <v>2268</v>
      </c>
      <c r="I24" s="7">
        <f t="shared" si="0"/>
        <v>2268</v>
      </c>
    </row>
    <row r="25" spans="1:9" s="49" customFormat="1" ht="42.75" customHeight="1" x14ac:dyDescent="0.3">
      <c r="A25" s="150" t="s">
        <v>139</v>
      </c>
      <c r="B25" s="154"/>
      <c r="C25" s="154"/>
      <c r="D25" s="154"/>
      <c r="E25" s="154"/>
      <c r="F25" s="155"/>
      <c r="G25" s="14">
        <v>1</v>
      </c>
      <c r="H25" s="7">
        <v>3400</v>
      </c>
      <c r="I25" s="7">
        <f t="shared" si="0"/>
        <v>3400</v>
      </c>
    </row>
    <row r="26" spans="1:9" s="49" customFormat="1" ht="51" customHeight="1" x14ac:dyDescent="0.3">
      <c r="A26" s="150" t="s">
        <v>138</v>
      </c>
      <c r="B26" s="154"/>
      <c r="C26" s="154"/>
      <c r="D26" s="154"/>
      <c r="E26" s="154"/>
      <c r="F26" s="155"/>
      <c r="G26" s="14">
        <v>1</v>
      </c>
      <c r="H26" s="7">
        <v>2700</v>
      </c>
      <c r="I26" s="7">
        <f t="shared" si="0"/>
        <v>2700</v>
      </c>
    </row>
    <row r="27" spans="1:9" s="49" customFormat="1" ht="60.75" customHeight="1" x14ac:dyDescent="0.3">
      <c r="A27" s="150" t="s">
        <v>137</v>
      </c>
      <c r="B27" s="154"/>
      <c r="C27" s="154"/>
      <c r="D27" s="154"/>
      <c r="E27" s="154"/>
      <c r="F27" s="155"/>
      <c r="G27" s="14">
        <v>1</v>
      </c>
      <c r="H27" s="7">
        <v>3600</v>
      </c>
      <c r="I27" s="7">
        <f t="shared" si="0"/>
        <v>3600</v>
      </c>
    </row>
    <row r="28" spans="1:9" s="49" customFormat="1" ht="60.75" customHeight="1" x14ac:dyDescent="0.3">
      <c r="A28" s="150" t="s">
        <v>136</v>
      </c>
      <c r="B28" s="154"/>
      <c r="C28" s="154"/>
      <c r="D28" s="154"/>
      <c r="E28" s="154"/>
      <c r="F28" s="155"/>
      <c r="G28" s="14">
        <v>1</v>
      </c>
      <c r="H28" s="7">
        <v>1067</v>
      </c>
      <c r="I28" s="7">
        <f t="shared" si="0"/>
        <v>1067</v>
      </c>
    </row>
    <row r="29" spans="1:9" s="49" customFormat="1" ht="48.75" customHeight="1" x14ac:dyDescent="0.3">
      <c r="A29" s="150" t="s">
        <v>135</v>
      </c>
      <c r="B29" s="154"/>
      <c r="C29" s="154"/>
      <c r="D29" s="154"/>
      <c r="E29" s="154"/>
      <c r="F29" s="155"/>
      <c r="G29" s="14">
        <v>1</v>
      </c>
      <c r="H29" s="7">
        <v>1700</v>
      </c>
      <c r="I29" s="7">
        <f t="shared" si="0"/>
        <v>1700</v>
      </c>
    </row>
    <row r="30" spans="1:9" s="49" customFormat="1" ht="60.75" customHeight="1" x14ac:dyDescent="0.3">
      <c r="A30" s="150" t="s">
        <v>134</v>
      </c>
      <c r="B30" s="154"/>
      <c r="C30" s="154"/>
      <c r="D30" s="154"/>
      <c r="E30" s="154"/>
      <c r="F30" s="155"/>
      <c r="G30" s="14">
        <v>1</v>
      </c>
      <c r="H30" s="7">
        <v>1080</v>
      </c>
      <c r="I30" s="7">
        <f t="shared" si="0"/>
        <v>1080</v>
      </c>
    </row>
    <row r="31" spans="1:9" ht="29.25" customHeight="1" x14ac:dyDescent="0.3">
      <c r="A31" s="93" t="s">
        <v>42</v>
      </c>
      <c r="B31" s="94"/>
      <c r="C31" s="94"/>
      <c r="D31" s="94"/>
      <c r="E31" s="94"/>
      <c r="F31" s="95"/>
      <c r="G31" s="33"/>
      <c r="H31" s="33"/>
      <c r="I31" s="35">
        <f>SUM(I18:I30)</f>
        <v>45000</v>
      </c>
    </row>
    <row r="32" spans="1:9" ht="29.25" customHeight="1" x14ac:dyDescent="0.3">
      <c r="A32" s="86" t="s">
        <v>25</v>
      </c>
      <c r="B32" s="86"/>
      <c r="C32" s="86"/>
      <c r="D32" s="86"/>
      <c r="E32" s="86"/>
      <c r="F32" s="86"/>
      <c r="G32" s="86"/>
      <c r="H32" s="86"/>
      <c r="I32" s="86"/>
    </row>
    <row r="33" spans="1:9" ht="29.25" customHeight="1" x14ac:dyDescent="0.3">
      <c r="A33" s="118" t="s">
        <v>122</v>
      </c>
      <c r="B33" s="118"/>
      <c r="C33" s="118"/>
      <c r="D33" s="118"/>
      <c r="E33" s="118"/>
      <c r="F33" s="118"/>
      <c r="G33" s="118"/>
      <c r="H33" s="118"/>
      <c r="I33" s="118"/>
    </row>
    <row r="34" spans="1:9" ht="32.450000000000003" customHeight="1" x14ac:dyDescent="0.3">
      <c r="A34" s="97" t="s">
        <v>24</v>
      </c>
      <c r="B34" s="98"/>
      <c r="C34" s="98"/>
      <c r="D34" s="98"/>
      <c r="E34" s="98"/>
      <c r="F34" s="98"/>
      <c r="G34" s="98"/>
      <c r="H34" s="98"/>
      <c r="I34" s="99"/>
    </row>
    <row r="35" spans="1:9" ht="33.75" customHeight="1" x14ac:dyDescent="0.3">
      <c r="A35" s="117" t="s">
        <v>1</v>
      </c>
      <c r="B35" s="117"/>
      <c r="C35" s="117"/>
      <c r="D35" s="117"/>
      <c r="E35" s="117"/>
      <c r="F35" s="30" t="s">
        <v>34</v>
      </c>
      <c r="G35" s="30" t="s">
        <v>31</v>
      </c>
      <c r="H35" s="30" t="s">
        <v>32</v>
      </c>
      <c r="I35" s="30" t="s">
        <v>33</v>
      </c>
    </row>
    <row r="36" spans="1:9" ht="34.5" customHeight="1" x14ac:dyDescent="0.3">
      <c r="A36" s="135" t="str">
        <f>F2</f>
        <v>კულტურის განვითარების ხელშეწყობა</v>
      </c>
      <c r="B36" s="135"/>
      <c r="C36" s="135"/>
      <c r="D36" s="135"/>
      <c r="E36" s="135"/>
      <c r="F36" s="13" t="s">
        <v>30</v>
      </c>
      <c r="G36" s="13" t="s">
        <v>30</v>
      </c>
      <c r="H36" s="13" t="s">
        <v>30</v>
      </c>
      <c r="I36" s="13" t="s">
        <v>30</v>
      </c>
    </row>
    <row r="37" spans="1:9" ht="33.75" customHeight="1" x14ac:dyDescent="0.3">
      <c r="A37" s="86" t="s">
        <v>25</v>
      </c>
      <c r="B37" s="86"/>
      <c r="C37" s="86"/>
      <c r="D37" s="86"/>
      <c r="E37" s="86"/>
      <c r="F37" s="86"/>
      <c r="G37" s="86"/>
      <c r="H37" s="86"/>
      <c r="I37" s="86"/>
    </row>
    <row r="38" spans="1:9" ht="45.75" customHeight="1" x14ac:dyDescent="0.3">
      <c r="A38" s="118" t="s">
        <v>152</v>
      </c>
      <c r="B38" s="118"/>
      <c r="C38" s="118"/>
      <c r="D38" s="118"/>
      <c r="E38" s="118"/>
      <c r="F38" s="118"/>
      <c r="G38" s="118"/>
      <c r="H38" s="118"/>
      <c r="I38" s="118"/>
    </row>
    <row r="39" spans="1:9" ht="45.75" customHeight="1" x14ac:dyDescent="0.3">
      <c r="A39" s="137" t="s">
        <v>40</v>
      </c>
      <c r="B39" s="137"/>
      <c r="C39" s="137"/>
      <c r="D39" s="137"/>
      <c r="E39" s="43" t="s">
        <v>0</v>
      </c>
      <c r="F39" s="43" t="s">
        <v>49</v>
      </c>
      <c r="G39" s="43" t="s">
        <v>51</v>
      </c>
      <c r="H39" s="43" t="s">
        <v>52</v>
      </c>
      <c r="I39" s="43" t="s">
        <v>53</v>
      </c>
    </row>
    <row r="40" spans="1:9" ht="45.75" customHeight="1" x14ac:dyDescent="0.3">
      <c r="A40" s="138" t="str">
        <f>F4</f>
        <v>ინტელექტუალური და შემეცნებითი პროექტების მხარდაჭერა</v>
      </c>
      <c r="B40" s="138"/>
      <c r="C40" s="138"/>
      <c r="D40" s="138"/>
      <c r="E40" s="28">
        <v>45000</v>
      </c>
      <c r="F40" s="28">
        <f>I11</f>
        <v>45000</v>
      </c>
      <c r="G40" s="28">
        <v>60000</v>
      </c>
      <c r="H40" s="28">
        <v>70000</v>
      </c>
      <c r="I40" s="28">
        <v>80000</v>
      </c>
    </row>
    <row r="41" spans="1:9" ht="16.5" customHeight="1" x14ac:dyDescent="0.3">
      <c r="A41" s="52"/>
      <c r="B41" s="52"/>
      <c r="C41" s="52"/>
      <c r="D41" s="52"/>
      <c r="E41" s="52"/>
      <c r="F41" s="52"/>
      <c r="G41" s="52"/>
      <c r="H41" s="52"/>
      <c r="I41" s="52"/>
    </row>
    <row r="42" spans="1:9" ht="75" customHeight="1" x14ac:dyDescent="0.3">
      <c r="A42" s="136" t="s">
        <v>44</v>
      </c>
      <c r="B42" s="136"/>
      <c r="C42" s="136"/>
      <c r="D42" s="136"/>
      <c r="E42" s="194" t="s">
        <v>327</v>
      </c>
      <c r="F42" s="207"/>
      <c r="G42" s="207"/>
      <c r="H42" s="207"/>
      <c r="I42" s="208"/>
    </row>
    <row r="44" spans="1:9" ht="40.5" customHeight="1" x14ac:dyDescent="0.3">
      <c r="A44" s="30" t="s">
        <v>39</v>
      </c>
      <c r="B44" s="117" t="s">
        <v>26</v>
      </c>
      <c r="C44" s="117"/>
      <c r="D44" s="117"/>
      <c r="E44" s="117"/>
      <c r="F44" s="117"/>
      <c r="G44" s="117"/>
      <c r="H44" s="117"/>
      <c r="I44" s="117"/>
    </row>
    <row r="45" spans="1:9" ht="55.5" customHeight="1" x14ac:dyDescent="0.3">
      <c r="A45" s="131" t="s">
        <v>152</v>
      </c>
      <c r="B45" s="4" t="s">
        <v>11</v>
      </c>
      <c r="C45" s="4" t="s">
        <v>60</v>
      </c>
      <c r="D45" s="4" t="s">
        <v>61</v>
      </c>
      <c r="E45" s="4" t="s">
        <v>12</v>
      </c>
      <c r="F45" s="4" t="s">
        <v>29</v>
      </c>
      <c r="G45" s="4" t="s">
        <v>36</v>
      </c>
      <c r="H45" s="4" t="s">
        <v>13</v>
      </c>
      <c r="I45" s="4" t="s">
        <v>14</v>
      </c>
    </row>
    <row r="46" spans="1:9" ht="102.75" customHeight="1" x14ac:dyDescent="0.3">
      <c r="A46" s="131"/>
      <c r="B46" s="45" t="s">
        <v>146</v>
      </c>
      <c r="C46" s="45">
        <v>16</v>
      </c>
      <c r="D46" s="45">
        <v>18</v>
      </c>
      <c r="E46" s="45" t="s">
        <v>22</v>
      </c>
      <c r="F46" s="47">
        <v>0.1</v>
      </c>
      <c r="G46" s="50" t="s">
        <v>147</v>
      </c>
      <c r="H46" s="45" t="s">
        <v>46</v>
      </c>
      <c r="I46" s="45" t="s">
        <v>117</v>
      </c>
    </row>
    <row r="47" spans="1:9" ht="111.75" customHeight="1" x14ac:dyDescent="0.3">
      <c r="A47" s="131"/>
      <c r="B47" s="45" t="s">
        <v>148</v>
      </c>
      <c r="C47" s="46" t="s">
        <v>149</v>
      </c>
      <c r="D47" s="51" t="s">
        <v>150</v>
      </c>
      <c r="E47" s="45" t="s">
        <v>22</v>
      </c>
      <c r="F47" s="47">
        <v>0.1</v>
      </c>
      <c r="G47" s="45" t="s">
        <v>147</v>
      </c>
      <c r="H47" s="45" t="s">
        <v>46</v>
      </c>
      <c r="I47" s="45" t="s">
        <v>151</v>
      </c>
    </row>
  </sheetData>
  <mergeCells count="48">
    <mergeCell ref="A45:A47"/>
    <mergeCell ref="A36:E36"/>
    <mergeCell ref="A37:I37"/>
    <mergeCell ref="A38:I38"/>
    <mergeCell ref="A42:D42"/>
    <mergeCell ref="B44:I44"/>
    <mergeCell ref="A39:D39"/>
    <mergeCell ref="A40:D40"/>
    <mergeCell ref="E42:I42"/>
    <mergeCell ref="A35:E35"/>
    <mergeCell ref="A10:H10"/>
    <mergeCell ref="A11:H11"/>
    <mergeCell ref="A12:I12"/>
    <mergeCell ref="A13:I13"/>
    <mergeCell ref="A14:I14"/>
    <mergeCell ref="A15:I15"/>
    <mergeCell ref="A16:F17"/>
    <mergeCell ref="G16:I16"/>
    <mergeCell ref="A31:F31"/>
    <mergeCell ref="A18:F18"/>
    <mergeCell ref="A19:F19"/>
    <mergeCell ref="A20:F20"/>
    <mergeCell ref="A21:F21"/>
    <mergeCell ref="A34:I34"/>
    <mergeCell ref="A22:F22"/>
    <mergeCell ref="A9:H9"/>
    <mergeCell ref="B1:F1"/>
    <mergeCell ref="A2:E2"/>
    <mergeCell ref="A3:G3"/>
    <mergeCell ref="H3:I3"/>
    <mergeCell ref="A4:E4"/>
    <mergeCell ref="F2:I2"/>
    <mergeCell ref="A5:C5"/>
    <mergeCell ref="D5:I5"/>
    <mergeCell ref="A6:H6"/>
    <mergeCell ref="A7:H7"/>
    <mergeCell ref="A8:H8"/>
    <mergeCell ref="F4:I4"/>
    <mergeCell ref="A23:F23"/>
    <mergeCell ref="A24:F24"/>
    <mergeCell ref="A25:F25"/>
    <mergeCell ref="A32:I32"/>
    <mergeCell ref="A33:I33"/>
    <mergeCell ref="A26:F26"/>
    <mergeCell ref="A27:F27"/>
    <mergeCell ref="A28:F28"/>
    <mergeCell ref="A29:F29"/>
    <mergeCell ref="A30:F30"/>
  </mergeCells>
  <printOptions horizontalCentered="1"/>
  <pageMargins left="0.31496062992125984" right="0.31496062992125984" top="0.35433070866141736" bottom="0.35433070866141736" header="0.31496062992125984" footer="0.31496062992125984"/>
  <pageSetup paperSize="9" scale="71" orientation="landscape" r:id="rId1"/>
  <rowBreaks count="1" manualBreakCount="1">
    <brk id="3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99E-5F5F-4970-9D7D-D4879B6A85F5}">
  <dimension ref="A1:L21"/>
  <sheetViews>
    <sheetView tabSelected="1" view="pageBreakPreview" topLeftCell="A6" zoomScaleNormal="100" zoomScaleSheetLayoutView="100" workbookViewId="0">
      <selection activeCell="H12" sqref="H12"/>
    </sheetView>
  </sheetViews>
  <sheetFormatPr defaultColWidth="9.140625" defaultRowHeight="15" x14ac:dyDescent="0.3"/>
  <cols>
    <col min="1" max="1" width="41.140625" style="1" customWidth="1"/>
    <col min="2" max="2" width="14" style="1" customWidth="1"/>
    <col min="3" max="3" width="14.42578125" style="1" customWidth="1"/>
    <col min="4" max="7" width="10.42578125" style="1" customWidth="1"/>
    <col min="8" max="9" width="10.5703125" style="1" customWidth="1"/>
    <col min="10" max="10" width="11.28515625" style="1" customWidth="1"/>
    <col min="11" max="11" width="12.5703125" style="1" customWidth="1"/>
    <col min="12" max="12" width="11.5703125" style="1" customWidth="1"/>
    <col min="13" max="16384" width="9.140625" style="1"/>
  </cols>
  <sheetData>
    <row r="1" spans="1:12" x14ac:dyDescent="0.3">
      <c r="B1" s="108"/>
      <c r="C1" s="108"/>
      <c r="D1" s="108"/>
      <c r="E1" s="108"/>
      <c r="F1" s="108"/>
    </row>
    <row r="2" spans="1:12" ht="54" customHeight="1" x14ac:dyDescent="0.3">
      <c r="A2" s="90" t="s">
        <v>352</v>
      </c>
      <c r="B2" s="91"/>
      <c r="C2" s="91"/>
      <c r="D2" s="91"/>
      <c r="E2" s="91"/>
      <c r="F2" s="91"/>
      <c r="G2" s="159"/>
      <c r="H2" s="115" t="s">
        <v>97</v>
      </c>
      <c r="I2" s="115"/>
      <c r="J2" s="115"/>
      <c r="K2" s="115"/>
      <c r="L2" s="115"/>
    </row>
    <row r="3" spans="1:12" ht="30.6" customHeight="1" x14ac:dyDescent="0.3">
      <c r="A3" s="86" t="s">
        <v>356</v>
      </c>
      <c r="B3" s="86"/>
      <c r="C3" s="86"/>
      <c r="D3" s="86"/>
      <c r="E3" s="86"/>
      <c r="F3" s="86"/>
      <c r="G3" s="86"/>
      <c r="H3" s="86"/>
      <c r="I3" s="86"/>
      <c r="J3" s="111" t="s">
        <v>108</v>
      </c>
      <c r="K3" s="111"/>
      <c r="L3" s="111"/>
    </row>
    <row r="4" spans="1:12" ht="32.450000000000003" customHeight="1" x14ac:dyDescent="0.3">
      <c r="A4" s="86" t="s">
        <v>16</v>
      </c>
      <c r="B4" s="86"/>
      <c r="C4" s="86"/>
      <c r="D4" s="86"/>
      <c r="E4" s="86"/>
      <c r="F4" s="86"/>
      <c r="G4" s="86"/>
      <c r="H4" s="115" t="s">
        <v>96</v>
      </c>
      <c r="I4" s="115"/>
      <c r="J4" s="115"/>
      <c r="K4" s="115"/>
      <c r="L4" s="115"/>
    </row>
    <row r="5" spans="1:12" ht="34.9" customHeight="1" x14ac:dyDescent="0.3">
      <c r="A5" s="86" t="s">
        <v>17</v>
      </c>
      <c r="B5" s="86"/>
      <c r="C5" s="86"/>
      <c r="D5" s="86"/>
      <c r="E5" s="86"/>
      <c r="F5" s="86"/>
      <c r="G5" s="86"/>
      <c r="H5" s="111" t="s">
        <v>45</v>
      </c>
      <c r="I5" s="111"/>
      <c r="J5" s="111"/>
      <c r="K5" s="111"/>
      <c r="L5" s="111"/>
    </row>
    <row r="6" spans="1:12" ht="36.6" customHeight="1" x14ac:dyDescent="0.3">
      <c r="A6" s="86" t="s">
        <v>333</v>
      </c>
      <c r="B6" s="86"/>
      <c r="C6" s="86"/>
      <c r="D6" s="86"/>
      <c r="E6" s="86"/>
      <c r="F6" s="86"/>
      <c r="G6" s="86"/>
      <c r="H6" s="86"/>
      <c r="I6" s="86"/>
      <c r="J6" s="111" t="s">
        <v>54</v>
      </c>
      <c r="K6" s="111"/>
      <c r="L6" s="111"/>
    </row>
    <row r="7" spans="1:12" ht="30.6" customHeight="1" x14ac:dyDescent="0.3">
      <c r="A7" s="86" t="s">
        <v>18</v>
      </c>
      <c r="B7" s="86"/>
      <c r="C7" s="86"/>
      <c r="D7" s="86"/>
      <c r="E7" s="86"/>
      <c r="F7" s="86"/>
      <c r="G7" s="86"/>
      <c r="H7" s="86"/>
      <c r="I7" s="86"/>
      <c r="J7" s="86"/>
      <c r="K7" s="86"/>
      <c r="L7" s="86"/>
    </row>
    <row r="8" spans="1:12" ht="49.15" customHeight="1" x14ac:dyDescent="0.3">
      <c r="A8" s="118" t="s">
        <v>329</v>
      </c>
      <c r="B8" s="118"/>
      <c r="C8" s="118"/>
      <c r="D8" s="118"/>
      <c r="E8" s="118"/>
      <c r="F8" s="118"/>
      <c r="G8" s="118"/>
      <c r="H8" s="118"/>
      <c r="I8" s="118"/>
      <c r="J8" s="118"/>
      <c r="K8" s="118"/>
      <c r="L8" s="118"/>
    </row>
    <row r="9" spans="1:12" ht="31.9" customHeight="1" x14ac:dyDescent="0.3">
      <c r="A9" s="86" t="s">
        <v>19</v>
      </c>
      <c r="B9" s="86"/>
      <c r="C9" s="86"/>
      <c r="D9" s="86"/>
      <c r="E9" s="86"/>
      <c r="F9" s="86"/>
      <c r="G9" s="86"/>
      <c r="H9" s="86"/>
      <c r="I9" s="86"/>
      <c r="J9" s="86"/>
      <c r="K9" s="86"/>
      <c r="L9" s="86"/>
    </row>
    <row r="10" spans="1:12" ht="57" customHeight="1" x14ac:dyDescent="0.3">
      <c r="A10" s="118" t="s">
        <v>328</v>
      </c>
      <c r="B10" s="118"/>
      <c r="C10" s="118"/>
      <c r="D10" s="118"/>
      <c r="E10" s="118"/>
      <c r="F10" s="118"/>
      <c r="G10" s="118"/>
      <c r="H10" s="118"/>
      <c r="I10" s="118"/>
      <c r="J10" s="118"/>
      <c r="K10" s="118"/>
      <c r="L10" s="118"/>
    </row>
    <row r="11" spans="1:12" ht="61.9" customHeight="1" x14ac:dyDescent="0.3">
      <c r="A11" s="117" t="s">
        <v>40</v>
      </c>
      <c r="B11" s="117"/>
      <c r="C11" s="117"/>
      <c r="D11" s="117"/>
      <c r="E11" s="117"/>
      <c r="F11" s="117"/>
      <c r="G11" s="117"/>
      <c r="H11" s="4" t="s">
        <v>73</v>
      </c>
      <c r="I11" s="4" t="s">
        <v>74</v>
      </c>
      <c r="J11" s="4" t="s">
        <v>75</v>
      </c>
      <c r="K11" s="4" t="s">
        <v>76</v>
      </c>
      <c r="L11" s="4" t="s">
        <v>77</v>
      </c>
    </row>
    <row r="12" spans="1:12" ht="38.25" customHeight="1" x14ac:dyDescent="0.3">
      <c r="A12" s="173" t="s">
        <v>106</v>
      </c>
      <c r="B12" s="174"/>
      <c r="C12" s="174"/>
      <c r="D12" s="174"/>
      <c r="E12" s="174"/>
      <c r="F12" s="174"/>
      <c r="G12" s="175"/>
      <c r="H12" s="28">
        <f>'დაბის კულტ.სახლი 05 02 06 01'!E26</f>
        <v>1000000</v>
      </c>
      <c r="I12" s="28">
        <f>'დაბის კულტ.სახლი 05 02 06 01'!F26</f>
        <v>3660000</v>
      </c>
      <c r="J12" s="28">
        <f>'დაბის კულტ.სახლი 05 02 06 01'!G26</f>
        <v>0</v>
      </c>
      <c r="K12" s="28">
        <f>'დაბის კულტ.სახლი 05 02 06 01'!H26</f>
        <v>0</v>
      </c>
      <c r="L12" s="28">
        <f>'დაბის კულტ.სახლი 05 02 06 01'!I26</f>
        <v>0</v>
      </c>
    </row>
    <row r="13" spans="1:12" ht="38.25" customHeight="1" x14ac:dyDescent="0.3">
      <c r="A13" s="173" t="s">
        <v>107</v>
      </c>
      <c r="B13" s="174"/>
      <c r="C13" s="174"/>
      <c r="D13" s="174"/>
      <c r="E13" s="174"/>
      <c r="F13" s="174"/>
      <c r="G13" s="175"/>
      <c r="H13" s="28">
        <f>'წონიარისი კულტ.სახლი05 02 06 02'!E26</f>
        <v>300000</v>
      </c>
      <c r="I13" s="28">
        <f>'წონიარისი კულტ.სახლი05 02 06 02'!F26</f>
        <v>500000</v>
      </c>
      <c r="J13" s="28">
        <f>'წონიარისი კულტ.სახლი05 02 06 02'!G26</f>
        <v>100000</v>
      </c>
      <c r="K13" s="28">
        <f>'წონიარისი კულტ.სახლი05 02 06 02'!H26</f>
        <v>0</v>
      </c>
      <c r="L13" s="28">
        <f>'წონიარისი კულტ.სახლი05 02 06 02'!I26</f>
        <v>0</v>
      </c>
    </row>
    <row r="14" spans="1:12" ht="38.450000000000003" customHeight="1" x14ac:dyDescent="0.3">
      <c r="A14" s="209" t="s">
        <v>42</v>
      </c>
      <c r="B14" s="210"/>
      <c r="C14" s="210"/>
      <c r="D14" s="210"/>
      <c r="E14" s="210"/>
      <c r="F14" s="210"/>
      <c r="G14" s="211"/>
      <c r="H14" s="37">
        <f>SUM(H12:H13)</f>
        <v>1300000</v>
      </c>
      <c r="I14" s="37">
        <f>SUM(I12:I13)</f>
        <v>4160000</v>
      </c>
      <c r="J14" s="37">
        <f>SUM(J12:J13)</f>
        <v>100000</v>
      </c>
      <c r="K14" s="37">
        <f>SUM(K12:K13)</f>
        <v>0</v>
      </c>
      <c r="L14" s="37">
        <f>SUM(L12:L13)</f>
        <v>0</v>
      </c>
    </row>
    <row r="15" spans="1:12" ht="30.75" customHeight="1" x14ac:dyDescent="0.3">
      <c r="A15" s="97" t="s">
        <v>25</v>
      </c>
      <c r="B15" s="98"/>
      <c r="C15" s="98"/>
      <c r="D15" s="98"/>
      <c r="E15" s="98"/>
      <c r="F15" s="98"/>
      <c r="G15" s="98"/>
      <c r="H15" s="98"/>
      <c r="I15" s="98"/>
      <c r="J15" s="98"/>
      <c r="K15" s="98"/>
      <c r="L15" s="99"/>
    </row>
    <row r="16" spans="1:12" ht="38.25" customHeight="1" x14ac:dyDescent="0.3">
      <c r="A16" s="165" t="s">
        <v>354</v>
      </c>
      <c r="B16" s="166"/>
      <c r="C16" s="166"/>
      <c r="D16" s="166"/>
      <c r="E16" s="166"/>
      <c r="F16" s="166"/>
      <c r="G16" s="166"/>
      <c r="H16" s="166"/>
      <c r="I16" s="166"/>
      <c r="J16" s="166"/>
      <c r="K16" s="166"/>
      <c r="L16" s="167"/>
    </row>
    <row r="17" spans="1:12" ht="114.75" customHeight="1" x14ac:dyDescent="0.3">
      <c r="A17" s="168" t="s">
        <v>43</v>
      </c>
      <c r="B17" s="168"/>
      <c r="C17" s="168"/>
      <c r="D17" s="168"/>
      <c r="E17" s="168"/>
      <c r="F17" s="168"/>
      <c r="G17" s="130" t="s">
        <v>314</v>
      </c>
      <c r="H17" s="106"/>
      <c r="I17" s="106"/>
      <c r="J17" s="106"/>
      <c r="K17" s="106"/>
      <c r="L17" s="107"/>
    </row>
    <row r="19" spans="1:12" ht="25.5" customHeight="1" x14ac:dyDescent="0.3">
      <c r="A19" s="100" t="s">
        <v>39</v>
      </c>
      <c r="B19" s="127" t="s">
        <v>26</v>
      </c>
      <c r="C19" s="128"/>
      <c r="D19" s="128"/>
      <c r="E19" s="128"/>
      <c r="F19" s="128"/>
      <c r="G19" s="128"/>
      <c r="H19" s="128"/>
      <c r="I19" s="128"/>
      <c r="J19" s="128"/>
      <c r="K19" s="128"/>
      <c r="L19" s="129"/>
    </row>
    <row r="20" spans="1:12" ht="57" customHeight="1" x14ac:dyDescent="0.3">
      <c r="A20" s="177"/>
      <c r="B20" s="16" t="s">
        <v>11</v>
      </c>
      <c r="C20" s="16" t="s">
        <v>63</v>
      </c>
      <c r="D20" s="16" t="s">
        <v>127</v>
      </c>
      <c r="E20" s="16" t="s">
        <v>128</v>
      </c>
      <c r="F20" s="16" t="s">
        <v>64</v>
      </c>
      <c r="G20" s="44" t="s">
        <v>65</v>
      </c>
      <c r="H20" s="16" t="s">
        <v>12</v>
      </c>
      <c r="I20" s="16" t="s">
        <v>29</v>
      </c>
      <c r="J20" s="16" t="s">
        <v>36</v>
      </c>
      <c r="K20" s="16" t="s">
        <v>13</v>
      </c>
      <c r="L20" s="16" t="s">
        <v>14</v>
      </c>
    </row>
    <row r="21" spans="1:12" ht="111" customHeight="1" x14ac:dyDescent="0.3">
      <c r="A21" s="13" t="s">
        <v>355</v>
      </c>
      <c r="B21" s="13" t="s">
        <v>346</v>
      </c>
      <c r="C21" s="45">
        <v>1</v>
      </c>
      <c r="D21" s="45">
        <v>2</v>
      </c>
      <c r="E21" s="45">
        <v>2</v>
      </c>
      <c r="F21" s="45">
        <v>2</v>
      </c>
      <c r="G21" s="45" t="s">
        <v>22</v>
      </c>
      <c r="H21" s="47">
        <v>0.1</v>
      </c>
      <c r="I21" s="45" t="s">
        <v>124</v>
      </c>
      <c r="J21" s="45" t="s">
        <v>46</v>
      </c>
      <c r="K21" s="45" t="s">
        <v>125</v>
      </c>
      <c r="L21" s="48" t="s">
        <v>126</v>
      </c>
    </row>
  </sheetData>
  <mergeCells count="25">
    <mergeCell ref="A19:A20"/>
    <mergeCell ref="B19:L19"/>
    <mergeCell ref="A9:L9"/>
    <mergeCell ref="A10:L10"/>
    <mergeCell ref="A11:G11"/>
    <mergeCell ref="A12:G12"/>
    <mergeCell ref="A13:G13"/>
    <mergeCell ref="A14:G14"/>
    <mergeCell ref="A15:L15"/>
    <mergeCell ref="A16:L16"/>
    <mergeCell ref="A17:F17"/>
    <mergeCell ref="G17:L17"/>
    <mergeCell ref="A8:L8"/>
    <mergeCell ref="B1:F1"/>
    <mergeCell ref="H2:L2"/>
    <mergeCell ref="A3:I3"/>
    <mergeCell ref="J3:L3"/>
    <mergeCell ref="A4:G4"/>
    <mergeCell ref="H4:L4"/>
    <mergeCell ref="A5:G5"/>
    <mergeCell ref="H5:L5"/>
    <mergeCell ref="A6:I6"/>
    <mergeCell ref="J6:L6"/>
    <mergeCell ref="A7:L7"/>
    <mergeCell ref="A2:G2"/>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A17A-DA29-4E2C-9774-B8ED03314ECE}">
  <sheetPr>
    <tabColor rgb="FF92D050"/>
  </sheetPr>
  <dimension ref="A1:L25"/>
  <sheetViews>
    <sheetView tabSelected="1" view="pageBreakPreview" topLeftCell="A4" zoomScaleNormal="100" zoomScaleSheetLayoutView="100" workbookViewId="0">
      <selection activeCell="H12" sqref="H12"/>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08"/>
      <c r="C1" s="108"/>
      <c r="D1" s="108"/>
      <c r="E1" s="108"/>
      <c r="F1" s="108"/>
    </row>
    <row r="2" spans="1:12" ht="32.25" customHeight="1" x14ac:dyDescent="0.3">
      <c r="A2" s="109" t="s">
        <v>2</v>
      </c>
      <c r="B2" s="109"/>
      <c r="C2" s="109"/>
      <c r="D2" s="109"/>
      <c r="E2" s="109"/>
      <c r="F2" s="109"/>
      <c r="G2" s="12"/>
      <c r="H2" s="115" t="s">
        <v>111</v>
      </c>
      <c r="I2" s="115"/>
      <c r="J2" s="115"/>
      <c r="K2" s="115"/>
      <c r="L2" s="115"/>
    </row>
    <row r="3" spans="1:12" ht="18.75" customHeight="1" x14ac:dyDescent="0.3">
      <c r="A3" s="86" t="s">
        <v>3</v>
      </c>
      <c r="B3" s="86"/>
      <c r="C3" s="86"/>
      <c r="D3" s="86"/>
      <c r="E3" s="86"/>
      <c r="F3" s="86"/>
      <c r="G3" s="86"/>
      <c r="H3" s="86"/>
      <c r="I3" s="86"/>
      <c r="J3" s="111" t="s">
        <v>113</v>
      </c>
      <c r="K3" s="111"/>
      <c r="L3" s="111"/>
    </row>
    <row r="4" spans="1:12" ht="22.5" customHeight="1" x14ac:dyDescent="0.3">
      <c r="A4" s="86" t="s">
        <v>4</v>
      </c>
      <c r="B4" s="86"/>
      <c r="C4" s="86"/>
      <c r="D4" s="86"/>
      <c r="E4" s="86"/>
      <c r="F4" s="86"/>
      <c r="G4" s="86"/>
      <c r="H4" s="111" t="s">
        <v>81</v>
      </c>
      <c r="I4" s="111"/>
      <c r="J4" s="111"/>
      <c r="K4" s="111"/>
      <c r="L4" s="111"/>
    </row>
    <row r="5" spans="1:12" ht="21" customHeight="1" x14ac:dyDescent="0.3">
      <c r="A5" s="86" t="s">
        <v>5</v>
      </c>
      <c r="B5" s="86"/>
      <c r="C5" s="86"/>
      <c r="D5" s="86"/>
      <c r="E5" s="86"/>
      <c r="F5" s="86"/>
      <c r="G5" s="86"/>
      <c r="H5" s="111" t="s">
        <v>45</v>
      </c>
      <c r="I5" s="111"/>
      <c r="J5" s="111"/>
      <c r="K5" s="111"/>
      <c r="L5" s="111"/>
    </row>
    <row r="6" spans="1:12" ht="21" customHeight="1" x14ac:dyDescent="0.3">
      <c r="A6" s="86" t="s">
        <v>6</v>
      </c>
      <c r="B6" s="86"/>
      <c r="C6" s="86"/>
      <c r="D6" s="86"/>
      <c r="E6" s="86"/>
      <c r="F6" s="86"/>
      <c r="G6" s="86"/>
      <c r="H6" s="86"/>
      <c r="I6" s="86"/>
      <c r="J6" s="111" t="s">
        <v>54</v>
      </c>
      <c r="K6" s="111"/>
      <c r="L6" s="111"/>
    </row>
    <row r="7" spans="1:12" ht="22.5" customHeight="1" x14ac:dyDescent="0.3">
      <c r="A7" s="86" t="s">
        <v>7</v>
      </c>
      <c r="B7" s="86"/>
      <c r="C7" s="86"/>
      <c r="D7" s="86"/>
      <c r="E7" s="86"/>
      <c r="F7" s="86"/>
      <c r="G7" s="86"/>
      <c r="H7" s="86"/>
      <c r="I7" s="86"/>
      <c r="J7" s="86"/>
      <c r="K7" s="86"/>
      <c r="L7" s="86"/>
    </row>
    <row r="8" spans="1:12" ht="64.5" customHeight="1" x14ac:dyDescent="0.3">
      <c r="A8" s="218" t="s">
        <v>342</v>
      </c>
      <c r="B8" s="218"/>
      <c r="C8" s="218"/>
      <c r="D8" s="218"/>
      <c r="E8" s="218"/>
      <c r="F8" s="218"/>
      <c r="G8" s="218"/>
      <c r="H8" s="218"/>
      <c r="I8" s="218"/>
      <c r="J8" s="218"/>
      <c r="K8" s="218"/>
      <c r="L8" s="218"/>
    </row>
    <row r="9" spans="1:12" ht="31.9" customHeight="1" x14ac:dyDescent="0.3">
      <c r="A9" s="117" t="s">
        <v>8</v>
      </c>
      <c r="B9" s="117"/>
      <c r="C9" s="117"/>
      <c r="D9" s="117"/>
      <c r="E9" s="117"/>
      <c r="F9" s="117"/>
      <c r="G9" s="117"/>
      <c r="H9" s="117"/>
      <c r="I9" s="117"/>
      <c r="J9" s="117"/>
      <c r="K9" s="117"/>
      <c r="L9" s="117"/>
    </row>
    <row r="10" spans="1:12" ht="148.5" customHeight="1" x14ac:dyDescent="0.3">
      <c r="A10" s="87" t="s">
        <v>305</v>
      </c>
      <c r="B10" s="87"/>
      <c r="C10" s="87"/>
      <c r="D10" s="87"/>
      <c r="E10" s="87"/>
      <c r="F10" s="87"/>
      <c r="G10" s="87"/>
      <c r="H10" s="87"/>
      <c r="I10" s="87"/>
      <c r="J10" s="87"/>
      <c r="K10" s="87"/>
      <c r="L10" s="87"/>
    </row>
    <row r="11" spans="1:12" ht="48.75" customHeight="1" x14ac:dyDescent="0.3">
      <c r="A11" s="117" t="s">
        <v>40</v>
      </c>
      <c r="B11" s="117"/>
      <c r="C11" s="117"/>
      <c r="D11" s="117"/>
      <c r="E11" s="117"/>
      <c r="F11" s="117"/>
      <c r="G11" s="117"/>
      <c r="H11" s="15" t="s">
        <v>73</v>
      </c>
      <c r="I11" s="15" t="s">
        <v>74</v>
      </c>
      <c r="J11" s="15" t="s">
        <v>75</v>
      </c>
      <c r="K11" s="15" t="s">
        <v>76</v>
      </c>
      <c r="L11" s="15" t="s">
        <v>77</v>
      </c>
    </row>
    <row r="12" spans="1:12" ht="36" customHeight="1" x14ac:dyDescent="0.3">
      <c r="A12" s="119" t="s">
        <v>70</v>
      </c>
      <c r="B12" s="119"/>
      <c r="C12" s="119"/>
      <c r="D12" s="119"/>
      <c r="E12" s="119"/>
      <c r="F12" s="119"/>
      <c r="G12" s="119"/>
      <c r="H12" s="28">
        <f>'სასპორტო სკოლა 05 01 01'!E30</f>
        <v>774800</v>
      </c>
      <c r="I12" s="28">
        <f>'სასპორტო სკოლა 05 01 01'!F30</f>
        <v>870100</v>
      </c>
      <c r="J12" s="28">
        <f>'სასპორტო სკოლა 05 01 01'!G30</f>
        <v>1107600</v>
      </c>
      <c r="K12" s="28">
        <f>'სასპორტო სკოლა 05 01 01'!H30</f>
        <v>1279300</v>
      </c>
      <c r="L12" s="28">
        <f>'სასპორტო სკოლა 05 01 01'!I30</f>
        <v>1367100</v>
      </c>
    </row>
    <row r="13" spans="1:12" ht="36" customHeight="1" x14ac:dyDescent="0.3">
      <c r="A13" s="120" t="s">
        <v>71</v>
      </c>
      <c r="B13" s="121"/>
      <c r="C13" s="121"/>
      <c r="D13" s="121"/>
      <c r="E13" s="121"/>
      <c r="F13" s="121"/>
      <c r="G13" s="122"/>
      <c r="H13" s="28">
        <f>'სპორტული ღონისძიება 05 01 02'!E61</f>
        <v>258000</v>
      </c>
      <c r="I13" s="28">
        <f>'სპორტული ღონისძიება 05 01 02'!F61</f>
        <v>170000</v>
      </c>
      <c r="J13" s="28">
        <f>'სპორტული ღონისძიება 05 01 02'!G61</f>
        <v>300000</v>
      </c>
      <c r="K13" s="28">
        <f>'სპორტული ღონისძიება 05 01 02'!H61</f>
        <v>300000</v>
      </c>
      <c r="L13" s="28">
        <f>'სპორტული ღონისძიება 05 01 02'!I61</f>
        <v>300000</v>
      </c>
    </row>
    <row r="14" spans="1:12" ht="36" customHeight="1" x14ac:dyDescent="0.3">
      <c r="A14" s="120" t="s">
        <v>72</v>
      </c>
      <c r="B14" s="121"/>
      <c r="C14" s="121"/>
      <c r="D14" s="121"/>
      <c r="E14" s="121"/>
      <c r="F14" s="121"/>
      <c r="G14" s="122"/>
      <c r="H14" s="28">
        <f>'სპორტული კლუბები 05 01 03'!H14</f>
        <v>658900</v>
      </c>
      <c r="I14" s="28">
        <f>'სპორტული კლუბები 05 01 03'!I14</f>
        <v>711800</v>
      </c>
      <c r="J14" s="28">
        <f>'სპორტული კლუბები 05 01 03'!J14</f>
        <v>995100</v>
      </c>
      <c r="K14" s="28">
        <f>'სპორტული კლუბები 05 01 03'!K14</f>
        <v>1129000</v>
      </c>
      <c r="L14" s="28">
        <f>'სპორტული კლუბები 05 01 03'!L14</f>
        <v>340100</v>
      </c>
    </row>
    <row r="15" spans="1:12" ht="36" customHeight="1" x14ac:dyDescent="0.3">
      <c r="A15" s="120" t="s">
        <v>90</v>
      </c>
      <c r="B15" s="121"/>
      <c r="C15" s="121"/>
      <c r="D15" s="121"/>
      <c r="E15" s="121"/>
      <c r="F15" s="121"/>
      <c r="G15" s="122"/>
      <c r="H15" s="28">
        <f>'სასპ. ინფრას-რა 05 01 04'!H20</f>
        <v>0</v>
      </c>
      <c r="I15" s="28">
        <f>'სასპ. ინფრას-რა 05 01 04'!I20</f>
        <v>0</v>
      </c>
      <c r="J15" s="28">
        <f>'სასპ. ინფრას-რა 05 01 04'!J20</f>
        <v>0</v>
      </c>
      <c r="K15" s="28">
        <f>'სასპ. ინფრას-რა 05 01 04'!K20</f>
        <v>0</v>
      </c>
      <c r="L15" s="28">
        <f>'სასპ. ინფრას-რა 05 01 04'!L20</f>
        <v>0</v>
      </c>
    </row>
    <row r="16" spans="1:12" ht="38.450000000000003" customHeight="1" x14ac:dyDescent="0.3">
      <c r="A16" s="116" t="s">
        <v>42</v>
      </c>
      <c r="B16" s="116"/>
      <c r="C16" s="116"/>
      <c r="D16" s="116"/>
      <c r="E16" s="116"/>
      <c r="F16" s="116"/>
      <c r="G16" s="116"/>
      <c r="H16" s="37">
        <f>SUM(H12:H15)</f>
        <v>1691700</v>
      </c>
      <c r="I16" s="37">
        <f t="shared" ref="I16:L16" si="0">SUM(I12:I15)</f>
        <v>1751900</v>
      </c>
      <c r="J16" s="37">
        <f t="shared" si="0"/>
        <v>2402700</v>
      </c>
      <c r="K16" s="37">
        <f t="shared" si="0"/>
        <v>2708300</v>
      </c>
      <c r="L16" s="37">
        <f t="shared" si="0"/>
        <v>2007200</v>
      </c>
    </row>
    <row r="17" spans="1:12" ht="30.75" customHeight="1" x14ac:dyDescent="0.3">
      <c r="A17" s="97" t="s">
        <v>9</v>
      </c>
      <c r="B17" s="98"/>
      <c r="C17" s="98"/>
      <c r="D17" s="98"/>
      <c r="E17" s="98"/>
      <c r="F17" s="98"/>
      <c r="G17" s="98"/>
      <c r="H17" s="98"/>
      <c r="I17" s="98"/>
      <c r="J17" s="98"/>
      <c r="K17" s="98"/>
      <c r="L17" s="99"/>
    </row>
    <row r="18" spans="1:12" ht="38.25" customHeight="1" x14ac:dyDescent="0.3">
      <c r="A18" s="123" t="s">
        <v>319</v>
      </c>
      <c r="B18" s="124"/>
      <c r="C18" s="124"/>
      <c r="D18" s="124"/>
      <c r="E18" s="124"/>
      <c r="F18" s="124"/>
      <c r="G18" s="124"/>
      <c r="H18" s="124"/>
      <c r="I18" s="124"/>
      <c r="J18" s="124"/>
      <c r="K18" s="124"/>
      <c r="L18" s="125"/>
    </row>
    <row r="19" spans="1:12" ht="67.5" customHeight="1" x14ac:dyDescent="0.3">
      <c r="A19" s="126" t="s">
        <v>43</v>
      </c>
      <c r="B19" s="126"/>
      <c r="C19" s="126"/>
      <c r="D19" s="126"/>
      <c r="E19" s="126"/>
      <c r="F19" s="126"/>
      <c r="G19" s="130" t="s">
        <v>324</v>
      </c>
      <c r="H19" s="106"/>
      <c r="I19" s="106"/>
      <c r="J19" s="106"/>
      <c r="K19" s="106"/>
      <c r="L19" s="107"/>
    </row>
    <row r="21" spans="1:12" ht="25.5" customHeight="1" x14ac:dyDescent="0.3">
      <c r="A21" s="117" t="s">
        <v>38</v>
      </c>
      <c r="B21" s="117" t="s">
        <v>10</v>
      </c>
      <c r="C21" s="117"/>
      <c r="D21" s="117"/>
      <c r="E21" s="117"/>
      <c r="F21" s="117"/>
      <c r="G21" s="117"/>
      <c r="H21" s="117"/>
      <c r="I21" s="117"/>
      <c r="J21" s="117"/>
      <c r="K21" s="117"/>
      <c r="L21" s="117"/>
    </row>
    <row r="22" spans="1:12" ht="57" customHeight="1" x14ac:dyDescent="0.3">
      <c r="A22" s="117"/>
      <c r="B22" s="15" t="s">
        <v>11</v>
      </c>
      <c r="C22" s="216" t="s">
        <v>63</v>
      </c>
      <c r="D22" s="15" t="s">
        <v>49</v>
      </c>
      <c r="E22" s="15" t="s">
        <v>51</v>
      </c>
      <c r="F22" s="15" t="s">
        <v>52</v>
      </c>
      <c r="G22" s="15" t="s">
        <v>53</v>
      </c>
      <c r="H22" s="15" t="s">
        <v>12</v>
      </c>
      <c r="I22" s="15" t="s">
        <v>29</v>
      </c>
      <c r="J22" s="15" t="s">
        <v>36</v>
      </c>
      <c r="K22" s="15" t="s">
        <v>13</v>
      </c>
      <c r="L22" s="15" t="s">
        <v>14</v>
      </c>
    </row>
    <row r="23" spans="1:12" ht="83.25" customHeight="1" x14ac:dyDescent="0.3">
      <c r="A23" s="131" t="s">
        <v>320</v>
      </c>
      <c r="B23" s="46" t="s">
        <v>343</v>
      </c>
      <c r="C23" s="46">
        <v>20</v>
      </c>
      <c r="D23" s="46">
        <v>25</v>
      </c>
      <c r="E23" s="46">
        <v>30</v>
      </c>
      <c r="F23" s="46">
        <v>35</v>
      </c>
      <c r="G23" s="46">
        <v>35</v>
      </c>
      <c r="H23" s="46" t="s">
        <v>22</v>
      </c>
      <c r="I23" s="72">
        <v>0.1</v>
      </c>
      <c r="J23" s="46" t="s">
        <v>147</v>
      </c>
      <c r="K23" s="51" t="s">
        <v>296</v>
      </c>
      <c r="L23" s="46" t="s">
        <v>300</v>
      </c>
    </row>
    <row r="24" spans="1:12" ht="57" customHeight="1" x14ac:dyDescent="0.3">
      <c r="A24" s="131"/>
      <c r="B24" s="46" t="s">
        <v>298</v>
      </c>
      <c r="C24" s="46">
        <v>370</v>
      </c>
      <c r="D24" s="46">
        <v>390</v>
      </c>
      <c r="E24" s="46">
        <v>410</v>
      </c>
      <c r="F24" s="46">
        <v>420</v>
      </c>
      <c r="G24" s="46">
        <v>420</v>
      </c>
      <c r="H24" s="46" t="s">
        <v>22</v>
      </c>
      <c r="I24" s="72">
        <v>0.05</v>
      </c>
      <c r="J24" s="46" t="s">
        <v>147</v>
      </c>
      <c r="K24" s="51" t="s">
        <v>296</v>
      </c>
      <c r="L24" s="46" t="s">
        <v>299</v>
      </c>
    </row>
    <row r="25" spans="1:12" ht="117" x14ac:dyDescent="0.3">
      <c r="A25" s="131"/>
      <c r="B25" s="217" t="s">
        <v>295</v>
      </c>
      <c r="C25" s="46">
        <v>410</v>
      </c>
      <c r="D25" s="46">
        <v>450</v>
      </c>
      <c r="E25" s="46">
        <v>500</v>
      </c>
      <c r="F25" s="46">
        <v>550</v>
      </c>
      <c r="G25" s="46">
        <v>600</v>
      </c>
      <c r="H25" s="46" t="s">
        <v>22</v>
      </c>
      <c r="I25" s="72">
        <v>0.05</v>
      </c>
      <c r="J25" s="46" t="s">
        <v>147</v>
      </c>
      <c r="K25" s="51" t="s">
        <v>296</v>
      </c>
      <c r="L25" s="46" t="s">
        <v>297</v>
      </c>
    </row>
  </sheetData>
  <mergeCells count="28">
    <mergeCell ref="A23:A25"/>
    <mergeCell ref="A18:L18"/>
    <mergeCell ref="A19:F19"/>
    <mergeCell ref="A21:A22"/>
    <mergeCell ref="B21:L21"/>
    <mergeCell ref="G19:L19"/>
    <mergeCell ref="A16:G16"/>
    <mergeCell ref="A17:L17"/>
    <mergeCell ref="A9:L9"/>
    <mergeCell ref="A10:L10"/>
    <mergeCell ref="A11:G11"/>
    <mergeCell ref="A12:G12"/>
    <mergeCell ref="A14:G14"/>
    <mergeCell ref="A15:G15"/>
    <mergeCell ref="A13:G13"/>
    <mergeCell ref="A8:L8"/>
    <mergeCell ref="B1:F1"/>
    <mergeCell ref="A2:F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88" fitToHeight="0" orientation="landscape" r:id="rId1"/>
  <rowBreaks count="1" manualBreakCount="1">
    <brk id="16"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5D69-6E01-42F7-A027-B8DB79C7BE31}">
  <dimension ref="A1:K32"/>
  <sheetViews>
    <sheetView tabSelected="1" view="pageBreakPreview"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3.42578125" style="1" customWidth="1"/>
    <col min="8" max="8" width="13.5703125" style="1" customWidth="1"/>
    <col min="9" max="9" width="14.570312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97</v>
      </c>
      <c r="G2" s="115"/>
      <c r="H2" s="115"/>
      <c r="I2" s="115"/>
      <c r="J2" s="17"/>
      <c r="K2" s="17"/>
    </row>
    <row r="3" spans="1:11" ht="30.6" customHeight="1" x14ac:dyDescent="0.3">
      <c r="A3" s="86" t="s">
        <v>356</v>
      </c>
      <c r="B3" s="86"/>
      <c r="C3" s="86"/>
      <c r="D3" s="86"/>
      <c r="E3" s="86"/>
      <c r="F3" s="86"/>
      <c r="G3" s="86"/>
      <c r="H3" s="149" t="s">
        <v>109</v>
      </c>
      <c r="I3" s="149"/>
      <c r="J3" s="19"/>
      <c r="K3" s="19"/>
    </row>
    <row r="4" spans="1:11" ht="32.450000000000003" customHeight="1" x14ac:dyDescent="0.3">
      <c r="A4" s="86" t="s">
        <v>16</v>
      </c>
      <c r="B4" s="86"/>
      <c r="C4" s="86"/>
      <c r="D4" s="86"/>
      <c r="E4" s="86"/>
      <c r="F4" s="115" t="s">
        <v>106</v>
      </c>
      <c r="G4" s="115"/>
      <c r="H4" s="115"/>
      <c r="I4" s="115"/>
      <c r="J4" s="17"/>
      <c r="K4" s="17"/>
    </row>
    <row r="5" spans="1:11" ht="34.15" customHeight="1" x14ac:dyDescent="0.3">
      <c r="A5" s="86" t="s">
        <v>17</v>
      </c>
      <c r="B5" s="86"/>
      <c r="C5" s="86"/>
      <c r="D5" s="142" t="s">
        <v>48</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hidden="1" customHeight="1" x14ac:dyDescent="0.3">
      <c r="A7" s="97" t="s">
        <v>56</v>
      </c>
      <c r="B7" s="98"/>
      <c r="C7" s="98"/>
      <c r="D7" s="98"/>
      <c r="E7" s="98"/>
      <c r="F7" s="98"/>
      <c r="G7" s="98"/>
      <c r="H7" s="99"/>
      <c r="I7" s="36"/>
      <c r="J7" s="26"/>
      <c r="K7" s="26"/>
    </row>
    <row r="8" spans="1:11" ht="28.5" customHeight="1" x14ac:dyDescent="0.3">
      <c r="A8" s="97" t="s">
        <v>58</v>
      </c>
      <c r="B8" s="98"/>
      <c r="C8" s="98"/>
      <c r="D8" s="98"/>
      <c r="E8" s="98"/>
      <c r="F8" s="98"/>
      <c r="G8" s="98"/>
      <c r="H8" s="99"/>
      <c r="I8" s="32">
        <f>I19-I7</f>
        <v>3660000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3660000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315</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57" customHeight="1" x14ac:dyDescent="0.3">
      <c r="A15" s="118" t="s">
        <v>121</v>
      </c>
      <c r="B15" s="118"/>
      <c r="C15" s="118"/>
      <c r="D15" s="118"/>
      <c r="E15" s="118"/>
      <c r="F15" s="118"/>
      <c r="G15" s="118"/>
      <c r="H15" s="118"/>
      <c r="I15" s="118"/>
      <c r="J15" s="22"/>
      <c r="K15" s="22"/>
    </row>
    <row r="16" spans="1:11" ht="26.25" customHeight="1" x14ac:dyDescent="0.3">
      <c r="A16" s="117" t="s">
        <v>1</v>
      </c>
      <c r="B16" s="117"/>
      <c r="C16" s="117"/>
      <c r="D16" s="117"/>
      <c r="E16" s="117"/>
      <c r="F16" s="117"/>
      <c r="G16" s="126" t="s">
        <v>27</v>
      </c>
      <c r="H16" s="126"/>
      <c r="I16" s="126"/>
    </row>
    <row r="17" spans="1:9" ht="33.75" customHeight="1" x14ac:dyDescent="0.3">
      <c r="A17" s="117"/>
      <c r="B17" s="117"/>
      <c r="C17" s="117"/>
      <c r="D17" s="117"/>
      <c r="E17" s="117"/>
      <c r="F17" s="117"/>
      <c r="G17" s="39" t="s">
        <v>22</v>
      </c>
      <c r="H17" s="38" t="s">
        <v>35</v>
      </c>
      <c r="I17" s="38" t="s">
        <v>23</v>
      </c>
    </row>
    <row r="18" spans="1:9" ht="33.75" customHeight="1" x14ac:dyDescent="0.3">
      <c r="A18" s="114" t="s">
        <v>66</v>
      </c>
      <c r="B18" s="114"/>
      <c r="C18" s="114"/>
      <c r="D18" s="114"/>
      <c r="E18" s="114"/>
      <c r="F18" s="114"/>
      <c r="G18" s="14">
        <v>1</v>
      </c>
      <c r="H18" s="7">
        <v>3660000</v>
      </c>
      <c r="I18" s="7">
        <f>H18*G18</f>
        <v>3660000</v>
      </c>
    </row>
    <row r="19" spans="1:9" ht="29.25" customHeight="1" x14ac:dyDescent="0.3">
      <c r="A19" s="93" t="s">
        <v>42</v>
      </c>
      <c r="B19" s="94"/>
      <c r="C19" s="94"/>
      <c r="D19" s="94"/>
      <c r="E19" s="94"/>
      <c r="F19" s="95"/>
      <c r="G19" s="33"/>
      <c r="H19" s="33"/>
      <c r="I19" s="27">
        <f>SUM(I18)</f>
        <v>3660000</v>
      </c>
    </row>
    <row r="20" spans="1:9" ht="32.450000000000003" customHeight="1" x14ac:dyDescent="0.3">
      <c r="A20" s="97" t="s">
        <v>24</v>
      </c>
      <c r="B20" s="98"/>
      <c r="C20" s="98"/>
      <c r="D20" s="98"/>
      <c r="E20" s="98"/>
      <c r="F20" s="98"/>
      <c r="G20" s="98"/>
      <c r="H20" s="98"/>
      <c r="I20" s="99"/>
    </row>
    <row r="21" spans="1:9" ht="33.75" customHeight="1" x14ac:dyDescent="0.3">
      <c r="A21" s="117" t="s">
        <v>1</v>
      </c>
      <c r="B21" s="117"/>
      <c r="C21" s="117"/>
      <c r="D21" s="117"/>
      <c r="E21" s="117"/>
      <c r="F21" s="30" t="s">
        <v>34</v>
      </c>
      <c r="G21" s="30" t="s">
        <v>31</v>
      </c>
      <c r="H21" s="30" t="s">
        <v>32</v>
      </c>
      <c r="I21" s="30" t="s">
        <v>33</v>
      </c>
    </row>
    <row r="22" spans="1:9" ht="34.5" customHeight="1" x14ac:dyDescent="0.3">
      <c r="A22" s="172" t="str">
        <f>F4</f>
        <v>დაბა ქედის კულტურის სახლის რეაბილიტაცია</v>
      </c>
      <c r="B22" s="172"/>
      <c r="C22" s="172"/>
      <c r="D22" s="172"/>
      <c r="E22" s="172"/>
      <c r="F22" s="13" t="s">
        <v>30</v>
      </c>
      <c r="G22" s="13" t="s">
        <v>30</v>
      </c>
      <c r="H22" s="13" t="s">
        <v>30</v>
      </c>
      <c r="I22" s="13" t="s">
        <v>30</v>
      </c>
    </row>
    <row r="23" spans="1:9" ht="33.75" customHeight="1" x14ac:dyDescent="0.3">
      <c r="A23" s="86" t="s">
        <v>25</v>
      </c>
      <c r="B23" s="86"/>
      <c r="C23" s="86"/>
      <c r="D23" s="86"/>
      <c r="E23" s="86"/>
      <c r="F23" s="86"/>
      <c r="G23" s="86"/>
      <c r="H23" s="86"/>
      <c r="I23" s="86"/>
    </row>
    <row r="24" spans="1:9" ht="45.75" customHeight="1" x14ac:dyDescent="0.3">
      <c r="A24" s="118" t="s">
        <v>353</v>
      </c>
      <c r="B24" s="118"/>
      <c r="C24" s="118"/>
      <c r="D24" s="118"/>
      <c r="E24" s="118"/>
      <c r="F24" s="118"/>
      <c r="G24" s="118"/>
      <c r="H24" s="118"/>
      <c r="I24" s="118"/>
    </row>
    <row r="25" spans="1:9" ht="45.75" customHeight="1" x14ac:dyDescent="0.3">
      <c r="A25" s="137" t="s">
        <v>40</v>
      </c>
      <c r="B25" s="137"/>
      <c r="C25" s="137"/>
      <c r="D25" s="137"/>
      <c r="E25" s="43" t="s">
        <v>0</v>
      </c>
      <c r="F25" s="43" t="s">
        <v>49</v>
      </c>
      <c r="G25" s="43" t="s">
        <v>51</v>
      </c>
      <c r="H25" s="43" t="s">
        <v>52</v>
      </c>
      <c r="I25" s="43" t="s">
        <v>53</v>
      </c>
    </row>
    <row r="26" spans="1:9" ht="45.75" customHeight="1" x14ac:dyDescent="0.3">
      <c r="A26" s="138" t="str">
        <f>F4</f>
        <v>დაბა ქედის კულტურის სახლის რეაბილიტაცია</v>
      </c>
      <c r="B26" s="138"/>
      <c r="C26" s="138"/>
      <c r="D26" s="138"/>
      <c r="E26" s="28">
        <v>1000000</v>
      </c>
      <c r="F26" s="28">
        <f>I11</f>
        <v>3660000</v>
      </c>
      <c r="G26" s="28">
        <v>0</v>
      </c>
      <c r="H26" s="28">
        <v>0</v>
      </c>
      <c r="I26" s="28">
        <v>0</v>
      </c>
    </row>
    <row r="27" spans="1:9" ht="45.75" customHeight="1" x14ac:dyDescent="0.3">
      <c r="A27" s="212"/>
      <c r="B27" s="212"/>
      <c r="C27" s="212"/>
      <c r="D27" s="212"/>
      <c r="E27" s="212"/>
      <c r="F27" s="212"/>
      <c r="G27" s="212"/>
      <c r="H27" s="212"/>
      <c r="I27" s="212"/>
    </row>
    <row r="28" spans="1:9" ht="119.25" customHeight="1" x14ac:dyDescent="0.3">
      <c r="A28" s="136" t="s">
        <v>44</v>
      </c>
      <c r="B28" s="136"/>
      <c r="C28" s="136"/>
      <c r="D28" s="136"/>
      <c r="E28" s="213" t="s">
        <v>316</v>
      </c>
      <c r="F28" s="207"/>
      <c r="G28" s="207"/>
      <c r="H28" s="207"/>
      <c r="I28" s="208"/>
    </row>
    <row r="30" spans="1:9" ht="40.5" customHeight="1" x14ac:dyDescent="0.3">
      <c r="A30" s="30" t="s">
        <v>39</v>
      </c>
      <c r="B30" s="117" t="s">
        <v>26</v>
      </c>
      <c r="C30" s="117"/>
      <c r="D30" s="117"/>
      <c r="E30" s="117"/>
      <c r="F30" s="117"/>
      <c r="G30" s="117"/>
      <c r="H30" s="117"/>
      <c r="I30" s="117"/>
    </row>
    <row r="31" spans="1:9" ht="55.5" customHeight="1" x14ac:dyDescent="0.3">
      <c r="A31" s="131" t="s">
        <v>340</v>
      </c>
      <c r="B31" s="4" t="s">
        <v>11</v>
      </c>
      <c r="C31" s="4" t="s">
        <v>60</v>
      </c>
      <c r="D31" s="4" t="s">
        <v>61</v>
      </c>
      <c r="E31" s="4" t="s">
        <v>12</v>
      </c>
      <c r="F31" s="4" t="s">
        <v>29</v>
      </c>
      <c r="G31" s="4" t="s">
        <v>36</v>
      </c>
      <c r="H31" s="4" t="s">
        <v>13</v>
      </c>
      <c r="I31" s="4" t="s">
        <v>14</v>
      </c>
    </row>
    <row r="32" spans="1:9" ht="111.75" customHeight="1" x14ac:dyDescent="0.3">
      <c r="A32" s="131"/>
      <c r="B32" s="13" t="s">
        <v>123</v>
      </c>
      <c r="C32" s="13">
        <v>7000</v>
      </c>
      <c r="D32" s="13">
        <v>4500</v>
      </c>
      <c r="E32" s="13" t="s">
        <v>22</v>
      </c>
      <c r="F32" s="64">
        <v>0.1</v>
      </c>
      <c r="G32" s="50" t="s">
        <v>115</v>
      </c>
      <c r="H32" s="45" t="s">
        <v>116</v>
      </c>
      <c r="I32" s="45" t="s">
        <v>117</v>
      </c>
    </row>
  </sheetData>
  <mergeCells count="35">
    <mergeCell ref="A31:A32"/>
    <mergeCell ref="A22:E22"/>
    <mergeCell ref="A23:I23"/>
    <mergeCell ref="A24:I24"/>
    <mergeCell ref="A28:D28"/>
    <mergeCell ref="B30:I30"/>
    <mergeCell ref="A25:D25"/>
    <mergeCell ref="A26:D26"/>
    <mergeCell ref="A27:I27"/>
    <mergeCell ref="E28:I28"/>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BB3A-B271-4281-A863-826F48F6504C}">
  <dimension ref="A1:K32"/>
  <sheetViews>
    <sheetView tabSelected="1" view="pageBreakPreview"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8"/>
      <c r="C1" s="108"/>
      <c r="D1" s="108"/>
      <c r="E1" s="108"/>
      <c r="F1" s="108"/>
    </row>
    <row r="2" spans="1:11" ht="68.25" customHeight="1" x14ac:dyDescent="0.3">
      <c r="A2" s="109" t="s">
        <v>15</v>
      </c>
      <c r="B2" s="109"/>
      <c r="C2" s="109"/>
      <c r="D2" s="109"/>
      <c r="E2" s="109"/>
      <c r="F2" s="115" t="s">
        <v>97</v>
      </c>
      <c r="G2" s="115"/>
      <c r="H2" s="115"/>
      <c r="I2" s="115"/>
      <c r="J2" s="17"/>
      <c r="K2" s="17"/>
    </row>
    <row r="3" spans="1:11" ht="30.6" customHeight="1" x14ac:dyDescent="0.3">
      <c r="A3" s="86" t="s">
        <v>356</v>
      </c>
      <c r="B3" s="86"/>
      <c r="C3" s="86"/>
      <c r="D3" s="86"/>
      <c r="E3" s="86"/>
      <c r="F3" s="86"/>
      <c r="G3" s="86"/>
      <c r="H3" s="149" t="s">
        <v>110</v>
      </c>
      <c r="I3" s="149"/>
      <c r="J3" s="19"/>
      <c r="K3" s="19"/>
    </row>
    <row r="4" spans="1:11" ht="32.450000000000003" customHeight="1" x14ac:dyDescent="0.3">
      <c r="A4" s="86" t="s">
        <v>16</v>
      </c>
      <c r="B4" s="86"/>
      <c r="C4" s="86"/>
      <c r="D4" s="86"/>
      <c r="E4" s="86"/>
      <c r="F4" s="115" t="s">
        <v>107</v>
      </c>
      <c r="G4" s="115"/>
      <c r="H4" s="115"/>
      <c r="I4" s="115"/>
      <c r="J4" s="17"/>
      <c r="K4" s="17"/>
    </row>
    <row r="5" spans="1:11" ht="34.15" customHeight="1" x14ac:dyDescent="0.3">
      <c r="A5" s="86" t="s">
        <v>17</v>
      </c>
      <c r="B5" s="86"/>
      <c r="C5" s="86"/>
      <c r="D5" s="142" t="s">
        <v>48</v>
      </c>
      <c r="E5" s="142"/>
      <c r="F5" s="142"/>
      <c r="G5" s="142"/>
      <c r="H5" s="142"/>
      <c r="I5" s="142"/>
      <c r="J5" s="20"/>
      <c r="K5" s="20"/>
    </row>
    <row r="6" spans="1:11" ht="34.15" customHeight="1" x14ac:dyDescent="0.3">
      <c r="A6" s="97" t="s">
        <v>20</v>
      </c>
      <c r="B6" s="98"/>
      <c r="C6" s="98"/>
      <c r="D6" s="98"/>
      <c r="E6" s="98"/>
      <c r="F6" s="98"/>
      <c r="G6" s="98"/>
      <c r="H6" s="99"/>
      <c r="I6" s="29" t="s">
        <v>54</v>
      </c>
      <c r="J6" s="24"/>
      <c r="K6" s="24"/>
    </row>
    <row r="7" spans="1:11" ht="30.75" customHeight="1" x14ac:dyDescent="0.3">
      <c r="A7" s="97" t="s">
        <v>56</v>
      </c>
      <c r="B7" s="98"/>
      <c r="C7" s="98"/>
      <c r="D7" s="98"/>
      <c r="E7" s="98"/>
      <c r="F7" s="98"/>
      <c r="G7" s="98"/>
      <c r="H7" s="99"/>
      <c r="I7" s="36">
        <v>0</v>
      </c>
      <c r="J7" s="26"/>
      <c r="K7" s="26"/>
    </row>
    <row r="8" spans="1:11" ht="28.5" customHeight="1" x14ac:dyDescent="0.3">
      <c r="A8" s="97" t="s">
        <v>58</v>
      </c>
      <c r="B8" s="98"/>
      <c r="C8" s="98"/>
      <c r="D8" s="98"/>
      <c r="E8" s="98"/>
      <c r="F8" s="98"/>
      <c r="G8" s="98"/>
      <c r="H8" s="99"/>
      <c r="I8" s="32">
        <f>I19-I7</f>
        <v>500000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500000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120</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42" customHeight="1" x14ac:dyDescent="0.3">
      <c r="A15" s="118" t="s">
        <v>119</v>
      </c>
      <c r="B15" s="118"/>
      <c r="C15" s="118"/>
      <c r="D15" s="118"/>
      <c r="E15" s="118"/>
      <c r="F15" s="118"/>
      <c r="G15" s="118"/>
      <c r="H15" s="118"/>
      <c r="I15" s="118"/>
      <c r="J15" s="22"/>
      <c r="K15" s="22"/>
    </row>
    <row r="16" spans="1:11" ht="30" customHeight="1" x14ac:dyDescent="0.3">
      <c r="A16" s="117" t="s">
        <v>1</v>
      </c>
      <c r="B16" s="117"/>
      <c r="C16" s="117"/>
      <c r="D16" s="117"/>
      <c r="E16" s="117"/>
      <c r="F16" s="117"/>
      <c r="G16" s="126" t="s">
        <v>27</v>
      </c>
      <c r="H16" s="126"/>
      <c r="I16" s="126"/>
    </row>
    <row r="17" spans="1:9" ht="37.5" customHeight="1" x14ac:dyDescent="0.3">
      <c r="A17" s="117"/>
      <c r="B17" s="117"/>
      <c r="C17" s="117"/>
      <c r="D17" s="117"/>
      <c r="E17" s="117"/>
      <c r="F17" s="117"/>
      <c r="G17" s="39" t="s">
        <v>22</v>
      </c>
      <c r="H17" s="38" t="s">
        <v>35</v>
      </c>
      <c r="I17" s="38" t="s">
        <v>23</v>
      </c>
    </row>
    <row r="18" spans="1:9" ht="33.75" customHeight="1" x14ac:dyDescent="0.3">
      <c r="A18" s="214" t="s">
        <v>66</v>
      </c>
      <c r="B18" s="214"/>
      <c r="C18" s="214"/>
      <c r="D18" s="214"/>
      <c r="E18" s="214"/>
      <c r="F18" s="214"/>
      <c r="G18" s="14">
        <v>1</v>
      </c>
      <c r="H18" s="7">
        <v>500000</v>
      </c>
      <c r="I18" s="7">
        <f>H18*G18</f>
        <v>500000</v>
      </c>
    </row>
    <row r="19" spans="1:9" ht="29.25" customHeight="1" x14ac:dyDescent="0.3">
      <c r="A19" s="93" t="s">
        <v>42</v>
      </c>
      <c r="B19" s="94"/>
      <c r="C19" s="94"/>
      <c r="D19" s="94"/>
      <c r="E19" s="94"/>
      <c r="F19" s="95"/>
      <c r="G19" s="33"/>
      <c r="H19" s="33"/>
      <c r="I19" s="27">
        <f>SUM(I18)</f>
        <v>500000</v>
      </c>
    </row>
    <row r="20" spans="1:9" ht="32.450000000000003" customHeight="1" x14ac:dyDescent="0.3">
      <c r="A20" s="97" t="s">
        <v>24</v>
      </c>
      <c r="B20" s="98"/>
      <c r="C20" s="98"/>
      <c r="D20" s="98"/>
      <c r="E20" s="98"/>
      <c r="F20" s="98"/>
      <c r="G20" s="98"/>
      <c r="H20" s="98"/>
      <c r="I20" s="99"/>
    </row>
    <row r="21" spans="1:9" ht="33.75" customHeight="1" x14ac:dyDescent="0.3">
      <c r="A21" s="117" t="s">
        <v>1</v>
      </c>
      <c r="B21" s="117"/>
      <c r="C21" s="117"/>
      <c r="D21" s="117"/>
      <c r="E21" s="117"/>
      <c r="F21" s="30" t="s">
        <v>34</v>
      </c>
      <c r="G21" s="30" t="s">
        <v>31</v>
      </c>
      <c r="H21" s="30" t="s">
        <v>32</v>
      </c>
      <c r="I21" s="30" t="s">
        <v>33</v>
      </c>
    </row>
    <row r="22" spans="1:9" ht="34.5" customHeight="1" x14ac:dyDescent="0.3">
      <c r="A22" s="172" t="str">
        <f>F4</f>
        <v>წონიარისის კულტურის სახლის რეაბილიტაცია</v>
      </c>
      <c r="B22" s="172"/>
      <c r="C22" s="172"/>
      <c r="D22" s="172"/>
      <c r="E22" s="172"/>
      <c r="F22" s="13" t="s">
        <v>30</v>
      </c>
      <c r="G22" s="13" t="s">
        <v>30</v>
      </c>
      <c r="H22" s="13" t="s">
        <v>30</v>
      </c>
      <c r="I22" s="13" t="s">
        <v>30</v>
      </c>
    </row>
    <row r="23" spans="1:9" ht="33.75" customHeight="1" x14ac:dyDescent="0.3">
      <c r="A23" s="86" t="s">
        <v>25</v>
      </c>
      <c r="B23" s="86"/>
      <c r="C23" s="86"/>
      <c r="D23" s="86"/>
      <c r="E23" s="86"/>
      <c r="F23" s="86"/>
      <c r="G23" s="86"/>
      <c r="H23" s="86"/>
      <c r="I23" s="86"/>
    </row>
    <row r="24" spans="1:9" ht="33.75" customHeight="1" x14ac:dyDescent="0.3">
      <c r="A24" s="215" t="s">
        <v>339</v>
      </c>
      <c r="B24" s="151"/>
      <c r="C24" s="151"/>
      <c r="D24" s="151"/>
      <c r="E24" s="151"/>
      <c r="F24" s="151"/>
      <c r="G24" s="151"/>
      <c r="H24" s="151"/>
      <c r="I24" s="152"/>
    </row>
    <row r="25" spans="1:9" ht="33.75" customHeight="1" x14ac:dyDescent="0.3">
      <c r="A25" s="137" t="s">
        <v>40</v>
      </c>
      <c r="B25" s="137"/>
      <c r="C25" s="137"/>
      <c r="D25" s="137"/>
      <c r="E25" s="43" t="s">
        <v>0</v>
      </c>
      <c r="F25" s="43" t="s">
        <v>49</v>
      </c>
      <c r="G25" s="43" t="s">
        <v>51</v>
      </c>
      <c r="H25" s="43" t="s">
        <v>52</v>
      </c>
      <c r="I25" s="43" t="s">
        <v>53</v>
      </c>
    </row>
    <row r="26" spans="1:9" ht="33.75" customHeight="1" x14ac:dyDescent="0.3">
      <c r="A26" s="138" t="str">
        <f>F4</f>
        <v>წონიარისის კულტურის სახლის რეაბილიტაცია</v>
      </c>
      <c r="B26" s="138"/>
      <c r="C26" s="138"/>
      <c r="D26" s="138"/>
      <c r="E26" s="28">
        <v>300000</v>
      </c>
      <c r="F26" s="28">
        <f>I11</f>
        <v>500000</v>
      </c>
      <c r="G26" s="28">
        <v>100000</v>
      </c>
      <c r="H26" s="28">
        <v>0</v>
      </c>
      <c r="I26" s="28">
        <v>0</v>
      </c>
    </row>
    <row r="27" spans="1:9" ht="45.75" customHeight="1" x14ac:dyDescent="0.3">
      <c r="A27" s="118" t="s">
        <v>59</v>
      </c>
      <c r="B27" s="118"/>
      <c r="C27" s="118"/>
      <c r="D27" s="118"/>
      <c r="E27" s="118"/>
      <c r="F27" s="118"/>
      <c r="G27" s="118"/>
      <c r="H27" s="118"/>
      <c r="I27" s="118"/>
    </row>
    <row r="28" spans="1:9" ht="124.5" customHeight="1" x14ac:dyDescent="0.3">
      <c r="A28" s="136" t="s">
        <v>44</v>
      </c>
      <c r="B28" s="136"/>
      <c r="C28" s="136"/>
      <c r="D28" s="136"/>
      <c r="E28" s="213" t="s">
        <v>317</v>
      </c>
      <c r="F28" s="207"/>
      <c r="G28" s="207"/>
      <c r="H28" s="207"/>
      <c r="I28" s="208"/>
    </row>
    <row r="30" spans="1:9" ht="40.5" customHeight="1" x14ac:dyDescent="0.3">
      <c r="A30" s="30" t="s">
        <v>39</v>
      </c>
      <c r="B30" s="117" t="s">
        <v>26</v>
      </c>
      <c r="C30" s="117"/>
      <c r="D30" s="117"/>
      <c r="E30" s="117"/>
      <c r="F30" s="117"/>
      <c r="G30" s="117"/>
      <c r="H30" s="117"/>
      <c r="I30" s="117"/>
    </row>
    <row r="31" spans="1:9" ht="55.5" customHeight="1" x14ac:dyDescent="0.3">
      <c r="A31" s="131" t="s">
        <v>339</v>
      </c>
      <c r="B31" s="4" t="s">
        <v>11</v>
      </c>
      <c r="C31" s="4" t="s">
        <v>60</v>
      </c>
      <c r="D31" s="4" t="s">
        <v>61</v>
      </c>
      <c r="E31" s="4" t="s">
        <v>12</v>
      </c>
      <c r="F31" s="15" t="s">
        <v>29</v>
      </c>
      <c r="G31" s="15" t="s">
        <v>36</v>
      </c>
      <c r="H31" s="15" t="s">
        <v>13</v>
      </c>
      <c r="I31" s="4" t="s">
        <v>14</v>
      </c>
    </row>
    <row r="32" spans="1:9" ht="102.75" customHeight="1" x14ac:dyDescent="0.3">
      <c r="A32" s="131"/>
      <c r="B32" s="13" t="s">
        <v>114</v>
      </c>
      <c r="C32" s="13">
        <v>1500</v>
      </c>
      <c r="D32" s="13">
        <v>300</v>
      </c>
      <c r="E32" s="13" t="s">
        <v>22</v>
      </c>
      <c r="F32" s="64">
        <v>0.1</v>
      </c>
      <c r="G32" s="63" t="s">
        <v>115</v>
      </c>
      <c r="H32" s="13" t="s">
        <v>116</v>
      </c>
      <c r="I32" s="13" t="s">
        <v>117</v>
      </c>
    </row>
  </sheetData>
  <mergeCells count="35">
    <mergeCell ref="A31:A32"/>
    <mergeCell ref="A22:E22"/>
    <mergeCell ref="A23:I23"/>
    <mergeCell ref="A27:I27"/>
    <mergeCell ref="A28:D28"/>
    <mergeCell ref="B30:I30"/>
    <mergeCell ref="A25:D25"/>
    <mergeCell ref="A26:D26"/>
    <mergeCell ref="A24:I24"/>
    <mergeCell ref="E28:I28"/>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75"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66BE-6495-4AF6-BD8A-263FB533859E}">
  <dimension ref="A1:K40"/>
  <sheetViews>
    <sheetView tabSelected="1" view="pageBreakPreview" topLeftCell="A35"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4.8554687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81</v>
      </c>
      <c r="G2" s="115"/>
      <c r="H2" s="115"/>
      <c r="I2" s="115"/>
      <c r="J2" s="17"/>
      <c r="K2" s="17"/>
    </row>
    <row r="3" spans="1:11" ht="30.6" customHeight="1" x14ac:dyDescent="0.3">
      <c r="A3" s="86" t="s">
        <v>356</v>
      </c>
      <c r="B3" s="86"/>
      <c r="C3" s="86"/>
      <c r="D3" s="86"/>
      <c r="E3" s="86"/>
      <c r="F3" s="86"/>
      <c r="G3" s="86"/>
      <c r="H3" s="149" t="s">
        <v>80</v>
      </c>
      <c r="I3" s="149"/>
      <c r="J3" s="19"/>
      <c r="K3" s="19"/>
    </row>
    <row r="4" spans="1:11" ht="32.450000000000003" customHeight="1" x14ac:dyDescent="0.3">
      <c r="A4" s="117" t="s">
        <v>16</v>
      </c>
      <c r="B4" s="117"/>
      <c r="C4" s="117"/>
      <c r="D4" s="117"/>
      <c r="E4" s="117"/>
      <c r="F4" s="115" t="s">
        <v>70</v>
      </c>
      <c r="G4" s="115"/>
      <c r="H4" s="115"/>
      <c r="I4" s="115"/>
      <c r="J4" s="17"/>
      <c r="K4" s="17"/>
    </row>
    <row r="5" spans="1:11" ht="34.15" customHeight="1" x14ac:dyDescent="0.3">
      <c r="A5" s="86" t="s">
        <v>17</v>
      </c>
      <c r="B5" s="86"/>
      <c r="C5" s="86"/>
      <c r="D5" s="142" t="s">
        <v>269</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v>889700</v>
      </c>
      <c r="J7" s="26"/>
      <c r="K7" s="26"/>
    </row>
    <row r="8" spans="1:11" ht="28.5" hidden="1" customHeight="1" x14ac:dyDescent="0.3">
      <c r="A8" s="97" t="s">
        <v>58</v>
      </c>
      <c r="B8" s="98"/>
      <c r="C8" s="98"/>
      <c r="D8" s="98"/>
      <c r="E8" s="98"/>
      <c r="F8" s="98"/>
      <c r="G8" s="98"/>
      <c r="H8" s="99"/>
      <c r="I8" s="32">
        <f>I22-I7</f>
        <v>-19600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870100</v>
      </c>
      <c r="J11" s="23"/>
      <c r="K11" s="23"/>
    </row>
    <row r="12" spans="1:11" ht="27.75" customHeight="1" x14ac:dyDescent="0.3">
      <c r="A12" s="86" t="s">
        <v>18</v>
      </c>
      <c r="B12" s="86"/>
      <c r="C12" s="86"/>
      <c r="D12" s="86"/>
      <c r="E12" s="86"/>
      <c r="F12" s="86"/>
      <c r="G12" s="86"/>
      <c r="H12" s="86"/>
      <c r="I12" s="86"/>
      <c r="J12" s="18"/>
      <c r="K12" s="18"/>
    </row>
    <row r="13" spans="1:11" ht="50.25" customHeight="1" x14ac:dyDescent="0.3">
      <c r="A13" s="118" t="s">
        <v>270</v>
      </c>
      <c r="B13" s="118"/>
      <c r="C13" s="118"/>
      <c r="D13" s="118"/>
      <c r="E13" s="118"/>
      <c r="F13" s="118"/>
      <c r="G13" s="118"/>
      <c r="H13" s="118"/>
      <c r="I13" s="118"/>
      <c r="J13" s="21"/>
      <c r="K13" s="21"/>
    </row>
    <row r="14" spans="1:11" ht="21" customHeight="1" x14ac:dyDescent="0.3">
      <c r="A14" s="86" t="s">
        <v>19</v>
      </c>
      <c r="B14" s="86"/>
      <c r="C14" s="86"/>
      <c r="D14" s="86"/>
      <c r="E14" s="86"/>
      <c r="F14" s="86"/>
      <c r="G14" s="86"/>
      <c r="H14" s="86"/>
      <c r="I14" s="86"/>
      <c r="J14" s="18"/>
      <c r="K14" s="18"/>
    </row>
    <row r="15" spans="1:11" ht="269.25" customHeight="1" x14ac:dyDescent="0.3">
      <c r="A15" s="118" t="s">
        <v>372</v>
      </c>
      <c r="B15" s="118"/>
      <c r="C15" s="118"/>
      <c r="D15" s="118"/>
      <c r="E15" s="118"/>
      <c r="F15" s="118"/>
      <c r="G15" s="118"/>
      <c r="H15" s="118"/>
      <c r="I15" s="118"/>
      <c r="J15" s="22"/>
      <c r="K15" s="22"/>
    </row>
    <row r="16" spans="1:11" ht="22.5"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27" customHeight="1" x14ac:dyDescent="0.3">
      <c r="A18" s="132" t="s">
        <v>67</v>
      </c>
      <c r="B18" s="133"/>
      <c r="C18" s="133"/>
      <c r="D18" s="133"/>
      <c r="E18" s="133"/>
      <c r="F18" s="134"/>
      <c r="G18" s="14">
        <v>30</v>
      </c>
      <c r="H18" s="7">
        <f>470600/30</f>
        <v>15686.666666666666</v>
      </c>
      <c r="I18" s="7">
        <f>H18*G18</f>
        <v>470600</v>
      </c>
    </row>
    <row r="19" spans="1:9" ht="27" customHeight="1" x14ac:dyDescent="0.3">
      <c r="A19" s="132" t="s">
        <v>78</v>
      </c>
      <c r="B19" s="133"/>
      <c r="C19" s="133"/>
      <c r="D19" s="133"/>
      <c r="E19" s="133"/>
      <c r="F19" s="134"/>
      <c r="G19" s="14">
        <v>1</v>
      </c>
      <c r="H19" s="7">
        <v>364200</v>
      </c>
      <c r="I19" s="7">
        <f t="shared" ref="I19:I21" si="0">H19*G19</f>
        <v>364200</v>
      </c>
    </row>
    <row r="20" spans="1:9" ht="27" customHeight="1" x14ac:dyDescent="0.3">
      <c r="A20" s="132" t="s">
        <v>69</v>
      </c>
      <c r="B20" s="133"/>
      <c r="C20" s="133"/>
      <c r="D20" s="133"/>
      <c r="E20" s="133"/>
      <c r="F20" s="134"/>
      <c r="G20" s="14">
        <v>1</v>
      </c>
      <c r="H20" s="7">
        <v>31800</v>
      </c>
      <c r="I20" s="7">
        <f t="shared" si="0"/>
        <v>31800</v>
      </c>
    </row>
    <row r="21" spans="1:9" ht="27" customHeight="1" x14ac:dyDescent="0.3">
      <c r="A21" s="132" t="s">
        <v>79</v>
      </c>
      <c r="B21" s="133"/>
      <c r="C21" s="133"/>
      <c r="D21" s="133"/>
      <c r="E21" s="133"/>
      <c r="F21" s="134"/>
      <c r="G21" s="14">
        <v>1</v>
      </c>
      <c r="H21" s="7">
        <v>3500</v>
      </c>
      <c r="I21" s="7">
        <f t="shared" si="0"/>
        <v>3500</v>
      </c>
    </row>
    <row r="22" spans="1:9" ht="27" customHeight="1" x14ac:dyDescent="0.3">
      <c r="A22" s="93" t="s">
        <v>42</v>
      </c>
      <c r="B22" s="94"/>
      <c r="C22" s="94"/>
      <c r="D22" s="94"/>
      <c r="E22" s="94"/>
      <c r="F22" s="95"/>
      <c r="G22" s="33"/>
      <c r="H22" s="33"/>
      <c r="I22" s="35">
        <f>SUM(I18:I21)</f>
        <v>870100</v>
      </c>
    </row>
    <row r="23" spans="1:9" ht="27" customHeight="1" x14ac:dyDescent="0.3">
      <c r="A23" s="86" t="s">
        <v>24</v>
      </c>
      <c r="B23" s="86"/>
      <c r="C23" s="86"/>
      <c r="D23" s="86"/>
      <c r="E23" s="86"/>
      <c r="F23" s="86"/>
      <c r="G23" s="12"/>
      <c r="H23" s="12"/>
      <c r="I23" s="12"/>
    </row>
    <row r="24" spans="1:9" ht="27" customHeight="1" x14ac:dyDescent="0.3">
      <c r="A24" s="117" t="s">
        <v>1</v>
      </c>
      <c r="B24" s="117"/>
      <c r="C24" s="117"/>
      <c r="D24" s="117"/>
      <c r="E24" s="117"/>
      <c r="F24" s="30" t="s">
        <v>34</v>
      </c>
      <c r="G24" s="30" t="s">
        <v>31</v>
      </c>
      <c r="H24" s="30" t="s">
        <v>32</v>
      </c>
      <c r="I24" s="30" t="s">
        <v>33</v>
      </c>
    </row>
    <row r="25" spans="1:9" ht="27" customHeight="1" x14ac:dyDescent="0.3">
      <c r="A25" s="135" t="str">
        <f>F4</f>
        <v>ა.ა.ი.პ. ქედის სასპორტო სკოლა</v>
      </c>
      <c r="B25" s="135"/>
      <c r="C25" s="135"/>
      <c r="D25" s="135"/>
      <c r="E25" s="135"/>
      <c r="F25" s="13" t="s">
        <v>30</v>
      </c>
      <c r="G25" s="13" t="s">
        <v>30</v>
      </c>
      <c r="H25" s="13" t="s">
        <v>30</v>
      </c>
      <c r="I25" s="13" t="s">
        <v>30</v>
      </c>
    </row>
    <row r="26" spans="1:9" ht="27" customHeight="1" x14ac:dyDescent="0.3">
      <c r="A26" s="86" t="s">
        <v>25</v>
      </c>
      <c r="B26" s="86"/>
      <c r="C26" s="86"/>
      <c r="D26" s="86"/>
      <c r="E26" s="86"/>
      <c r="F26" s="86"/>
      <c r="G26" s="86"/>
      <c r="H26" s="86"/>
      <c r="I26" s="86"/>
    </row>
    <row r="27" spans="1:9" ht="45.75" customHeight="1" x14ac:dyDescent="0.3">
      <c r="A27" s="118" t="s">
        <v>271</v>
      </c>
      <c r="B27" s="118"/>
      <c r="C27" s="118"/>
      <c r="D27" s="118"/>
      <c r="E27" s="118"/>
      <c r="F27" s="118"/>
      <c r="G27" s="118"/>
      <c r="H27" s="118"/>
      <c r="I27" s="118"/>
    </row>
    <row r="28" spans="1:9" ht="45.75" customHeight="1" x14ac:dyDescent="0.3">
      <c r="A28" s="52"/>
      <c r="B28" s="52"/>
      <c r="C28" s="52"/>
      <c r="D28" s="52"/>
      <c r="E28" s="52"/>
      <c r="F28" s="52"/>
      <c r="G28" s="52"/>
      <c r="H28" s="52"/>
      <c r="I28" s="52"/>
    </row>
    <row r="29" spans="1:9" ht="45.75" customHeight="1" x14ac:dyDescent="0.3">
      <c r="A29" s="137" t="s">
        <v>40</v>
      </c>
      <c r="B29" s="137"/>
      <c r="C29" s="137"/>
      <c r="D29" s="137"/>
      <c r="E29" s="43" t="s">
        <v>0</v>
      </c>
      <c r="F29" s="43" t="s">
        <v>49</v>
      </c>
      <c r="G29" s="43" t="s">
        <v>51</v>
      </c>
      <c r="H29" s="43" t="s">
        <v>52</v>
      </c>
      <c r="I29" s="43" t="s">
        <v>53</v>
      </c>
    </row>
    <row r="30" spans="1:9" ht="45.75" customHeight="1" x14ac:dyDescent="0.3">
      <c r="A30" s="138" t="str">
        <f>F4</f>
        <v>ა.ა.ი.პ. ქედის სასპორტო სკოლა</v>
      </c>
      <c r="B30" s="138"/>
      <c r="C30" s="138"/>
      <c r="D30" s="138"/>
      <c r="E30" s="28">
        <v>774800</v>
      </c>
      <c r="F30" s="28">
        <f>I11</f>
        <v>870100</v>
      </c>
      <c r="G30" s="28">
        <v>1107600</v>
      </c>
      <c r="H30" s="28">
        <v>1279300</v>
      </c>
      <c r="I30" s="28">
        <v>1367100</v>
      </c>
    </row>
    <row r="31" spans="1:9" ht="45.75" customHeight="1" x14ac:dyDescent="0.3">
      <c r="A31" s="52"/>
      <c r="B31" s="52"/>
      <c r="C31" s="52"/>
      <c r="D31" s="52"/>
      <c r="E31" s="52"/>
      <c r="F31" s="52"/>
      <c r="G31" s="52"/>
      <c r="H31" s="52"/>
      <c r="I31" s="52"/>
    </row>
    <row r="32" spans="1:9" ht="103.5" customHeight="1" x14ac:dyDescent="0.3">
      <c r="A32" s="136" t="s">
        <v>44</v>
      </c>
      <c r="B32" s="136"/>
      <c r="C32" s="136"/>
      <c r="D32" s="136"/>
      <c r="E32" s="139" t="s">
        <v>325</v>
      </c>
      <c r="F32" s="140"/>
      <c r="G32" s="140"/>
      <c r="H32" s="140"/>
      <c r="I32" s="141"/>
    </row>
    <row r="34" spans="1:9" ht="40.5" customHeight="1" x14ac:dyDescent="0.3">
      <c r="A34" s="30" t="s">
        <v>39</v>
      </c>
      <c r="B34" s="117" t="s">
        <v>26</v>
      </c>
      <c r="C34" s="117"/>
      <c r="D34" s="117"/>
      <c r="E34" s="117"/>
      <c r="F34" s="117"/>
      <c r="G34" s="117"/>
      <c r="H34" s="117"/>
      <c r="I34" s="117"/>
    </row>
    <row r="35" spans="1:9" ht="55.5" customHeight="1" x14ac:dyDescent="0.3">
      <c r="A35" s="131" t="s">
        <v>272</v>
      </c>
      <c r="B35" s="4" t="s">
        <v>11</v>
      </c>
      <c r="C35" s="4" t="s">
        <v>60</v>
      </c>
      <c r="D35" s="4" t="s">
        <v>61</v>
      </c>
      <c r="E35" s="4" t="s">
        <v>12</v>
      </c>
      <c r="F35" s="4" t="s">
        <v>29</v>
      </c>
      <c r="G35" s="4" t="s">
        <v>36</v>
      </c>
      <c r="H35" s="4" t="s">
        <v>13</v>
      </c>
      <c r="I35" s="4" t="s">
        <v>14</v>
      </c>
    </row>
    <row r="36" spans="1:9" ht="55.5" customHeight="1" x14ac:dyDescent="0.3">
      <c r="A36" s="131"/>
      <c r="B36" s="46" t="s">
        <v>273</v>
      </c>
      <c r="C36" s="46" t="s">
        <v>274</v>
      </c>
      <c r="D36" s="46" t="s">
        <v>275</v>
      </c>
      <c r="E36" s="46" t="s">
        <v>22</v>
      </c>
      <c r="F36" s="72">
        <v>0.1</v>
      </c>
      <c r="G36" s="55" t="s">
        <v>276</v>
      </c>
      <c r="H36" s="51" t="s">
        <v>147</v>
      </c>
      <c r="I36" s="46" t="s">
        <v>202</v>
      </c>
    </row>
    <row r="37" spans="1:9" ht="55.5" customHeight="1" x14ac:dyDescent="0.3">
      <c r="A37" s="131"/>
      <c r="B37" s="46" t="s">
        <v>264</v>
      </c>
      <c r="C37" s="46">
        <v>29</v>
      </c>
      <c r="D37" s="46">
        <v>35</v>
      </c>
      <c r="E37" s="46" t="s">
        <v>22</v>
      </c>
      <c r="F37" s="72">
        <v>0.1</v>
      </c>
      <c r="G37" s="55" t="s">
        <v>276</v>
      </c>
      <c r="H37" s="51" t="s">
        <v>147</v>
      </c>
      <c r="I37" s="46" t="s">
        <v>202</v>
      </c>
    </row>
    <row r="38" spans="1:9" ht="55.5" customHeight="1" x14ac:dyDescent="0.3">
      <c r="A38" s="131"/>
      <c r="B38" s="46" t="s">
        <v>277</v>
      </c>
      <c r="C38" s="46" t="s">
        <v>278</v>
      </c>
      <c r="D38" s="46" t="s">
        <v>278</v>
      </c>
      <c r="E38" s="46" t="s">
        <v>22</v>
      </c>
      <c r="F38" s="72">
        <v>0.1</v>
      </c>
      <c r="G38" s="55" t="s">
        <v>276</v>
      </c>
      <c r="H38" s="46" t="s">
        <v>279</v>
      </c>
      <c r="I38" s="46" t="s">
        <v>202</v>
      </c>
    </row>
    <row r="39" spans="1:9" ht="102.75" customHeight="1" x14ac:dyDescent="0.3">
      <c r="A39" s="131"/>
      <c r="B39" s="46" t="s">
        <v>280</v>
      </c>
      <c r="C39" s="46" t="s">
        <v>281</v>
      </c>
      <c r="D39" s="51" t="s">
        <v>282</v>
      </c>
      <c r="E39" s="46" t="s">
        <v>22</v>
      </c>
      <c r="F39" s="72">
        <v>0.1</v>
      </c>
      <c r="G39" s="51" t="s">
        <v>276</v>
      </c>
      <c r="H39" s="46" t="s">
        <v>279</v>
      </c>
      <c r="I39" s="46" t="s">
        <v>283</v>
      </c>
    </row>
    <row r="40" spans="1:9" ht="111.75" customHeight="1" x14ac:dyDescent="0.3">
      <c r="A40" s="131"/>
      <c r="B40" s="46" t="s">
        <v>273</v>
      </c>
      <c r="C40" s="46" t="s">
        <v>274</v>
      </c>
      <c r="D40" s="46" t="s">
        <v>284</v>
      </c>
      <c r="E40" s="46" t="s">
        <v>22</v>
      </c>
      <c r="F40" s="72">
        <v>0.1</v>
      </c>
      <c r="G40" s="51" t="s">
        <v>276</v>
      </c>
      <c r="H40" s="51" t="s">
        <v>147</v>
      </c>
      <c r="I40" s="46" t="s">
        <v>202</v>
      </c>
    </row>
  </sheetData>
  <mergeCells count="37">
    <mergeCell ref="A4:E4"/>
    <mergeCell ref="F4:I4"/>
    <mergeCell ref="B1:F1"/>
    <mergeCell ref="A2:E2"/>
    <mergeCell ref="F2:I2"/>
    <mergeCell ref="A3:G3"/>
    <mergeCell ref="H3:I3"/>
    <mergeCell ref="A15:I15"/>
    <mergeCell ref="A5:C5"/>
    <mergeCell ref="D5:I5"/>
    <mergeCell ref="A6:H6"/>
    <mergeCell ref="A7:H7"/>
    <mergeCell ref="A8:H8"/>
    <mergeCell ref="A9:H9"/>
    <mergeCell ref="A10:H10"/>
    <mergeCell ref="A11:H11"/>
    <mergeCell ref="A12:I12"/>
    <mergeCell ref="A13:I13"/>
    <mergeCell ref="A14:I14"/>
    <mergeCell ref="A16:F17"/>
    <mergeCell ref="G16:I16"/>
    <mergeCell ref="A18:F18"/>
    <mergeCell ref="A22:F22"/>
    <mergeCell ref="A23:F23"/>
    <mergeCell ref="A20:F20"/>
    <mergeCell ref="A19:F19"/>
    <mergeCell ref="A35:A40"/>
    <mergeCell ref="A21:F21"/>
    <mergeCell ref="A25:E25"/>
    <mergeCell ref="A26:I26"/>
    <mergeCell ref="A27:I27"/>
    <mergeCell ref="A32:D32"/>
    <mergeCell ref="B34:I34"/>
    <mergeCell ref="A24:E24"/>
    <mergeCell ref="A29:D29"/>
    <mergeCell ref="A30:D30"/>
    <mergeCell ref="E32:I32"/>
  </mergeCells>
  <printOptions horizontalCentered="1"/>
  <pageMargins left="0.31496062992125984" right="0.31496062992125984" top="0.35433070866141736" bottom="0.35433070866141736" header="0.31496062992125984" footer="0.31496062992125984"/>
  <pageSetup paperSize="9" scale="60" orientation="landscape" r:id="rId1"/>
  <rowBreaks count="1" manualBreakCount="1">
    <brk id="2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401AD-08BA-4831-9E09-98E9713357E7}">
  <dimension ref="A1:K69"/>
  <sheetViews>
    <sheetView tabSelected="1" view="pageBreakPreview" zoomScale="150" zoomScaleNormal="100" zoomScaleSheetLayoutView="15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8"/>
      <c r="C1" s="108"/>
      <c r="D1" s="108"/>
      <c r="E1" s="108"/>
      <c r="F1" s="108"/>
    </row>
    <row r="2" spans="1:11" ht="31.15" customHeight="1" x14ac:dyDescent="0.3">
      <c r="A2" s="109" t="s">
        <v>357</v>
      </c>
      <c r="B2" s="109"/>
      <c r="C2" s="109"/>
      <c r="D2" s="109"/>
      <c r="E2" s="109"/>
      <c r="F2" s="115" t="s">
        <v>81</v>
      </c>
      <c r="G2" s="115"/>
      <c r="H2" s="115"/>
      <c r="I2" s="115"/>
      <c r="J2" s="17"/>
      <c r="K2" s="17"/>
    </row>
    <row r="3" spans="1:11" ht="30.6" customHeight="1" x14ac:dyDescent="0.3">
      <c r="A3" s="86" t="s">
        <v>356</v>
      </c>
      <c r="B3" s="86"/>
      <c r="C3" s="86"/>
      <c r="D3" s="86"/>
      <c r="E3" s="86"/>
      <c r="F3" s="86"/>
      <c r="G3" s="86"/>
      <c r="H3" s="149" t="s">
        <v>84</v>
      </c>
      <c r="I3" s="149"/>
      <c r="J3" s="19"/>
      <c r="K3" s="19"/>
    </row>
    <row r="4" spans="1:11" ht="32.450000000000003" customHeight="1" x14ac:dyDescent="0.3">
      <c r="A4" s="86" t="s">
        <v>16</v>
      </c>
      <c r="B4" s="86"/>
      <c r="C4" s="86"/>
      <c r="D4" s="86"/>
      <c r="E4" s="86"/>
      <c r="F4" s="115" t="s">
        <v>225</v>
      </c>
      <c r="G4" s="115"/>
      <c r="H4" s="115"/>
      <c r="I4" s="115"/>
      <c r="J4" s="17"/>
      <c r="K4" s="17"/>
    </row>
    <row r="5" spans="1:11" ht="34.15" customHeight="1" x14ac:dyDescent="0.3">
      <c r="A5" s="86" t="s">
        <v>17</v>
      </c>
      <c r="B5" s="86"/>
      <c r="C5" s="86"/>
      <c r="D5" s="142" t="s">
        <v>226</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f>I53</f>
        <v>170000</v>
      </c>
      <c r="J7" s="26"/>
      <c r="K7" s="26"/>
    </row>
    <row r="8" spans="1:11" ht="28.5" hidden="1" customHeight="1" x14ac:dyDescent="0.3">
      <c r="A8" s="97" t="s">
        <v>58</v>
      </c>
      <c r="B8" s="98"/>
      <c r="C8" s="98"/>
      <c r="D8" s="98"/>
      <c r="E8" s="98"/>
      <c r="F8" s="98"/>
      <c r="G8" s="98"/>
      <c r="H8" s="99"/>
      <c r="I8" s="32">
        <f>I53-I7</f>
        <v>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170000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227</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107.25" customHeight="1" x14ac:dyDescent="0.3">
      <c r="A15" s="118" t="s">
        <v>228</v>
      </c>
      <c r="B15" s="118"/>
      <c r="C15" s="118"/>
      <c r="D15" s="118"/>
      <c r="E15" s="118"/>
      <c r="F15" s="118"/>
      <c r="G15" s="118"/>
      <c r="H15" s="118"/>
      <c r="I15" s="118"/>
      <c r="J15" s="22"/>
      <c r="K15" s="22"/>
    </row>
    <row r="16" spans="1:11" ht="35.25"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69.75" customHeight="1" x14ac:dyDescent="0.3">
      <c r="A18" s="150" t="s">
        <v>230</v>
      </c>
      <c r="B18" s="151"/>
      <c r="C18" s="151"/>
      <c r="D18" s="151"/>
      <c r="E18" s="151"/>
      <c r="F18" s="152"/>
      <c r="G18" s="67">
        <v>1</v>
      </c>
      <c r="H18" s="68">
        <v>3700</v>
      </c>
      <c r="I18" s="68">
        <f>H18*G18</f>
        <v>3700</v>
      </c>
    </row>
    <row r="19" spans="1:9" ht="110.25" customHeight="1" x14ac:dyDescent="0.3">
      <c r="A19" s="139" t="s">
        <v>370</v>
      </c>
      <c r="B19" s="151"/>
      <c r="C19" s="151"/>
      <c r="D19" s="151"/>
      <c r="E19" s="151"/>
      <c r="F19" s="152"/>
      <c r="G19" s="67">
        <v>1</v>
      </c>
      <c r="H19" s="68">
        <v>40000</v>
      </c>
      <c r="I19" s="68">
        <f t="shared" ref="I19:I52" si="0">H19*G19</f>
        <v>40000</v>
      </c>
    </row>
    <row r="20" spans="1:9" ht="120.75" customHeight="1" x14ac:dyDescent="0.3">
      <c r="A20" s="139" t="s">
        <v>371</v>
      </c>
      <c r="B20" s="151"/>
      <c r="C20" s="151"/>
      <c r="D20" s="151"/>
      <c r="E20" s="151"/>
      <c r="F20" s="152"/>
      <c r="G20" s="67">
        <v>1</v>
      </c>
      <c r="H20" s="68">
        <v>4500</v>
      </c>
      <c r="I20" s="68">
        <f t="shared" si="0"/>
        <v>4500</v>
      </c>
    </row>
    <row r="21" spans="1:9" ht="88.5" customHeight="1" x14ac:dyDescent="0.3">
      <c r="A21" s="150" t="s">
        <v>231</v>
      </c>
      <c r="B21" s="151"/>
      <c r="C21" s="151"/>
      <c r="D21" s="151"/>
      <c r="E21" s="151"/>
      <c r="F21" s="152"/>
      <c r="G21" s="67">
        <v>1</v>
      </c>
      <c r="H21" s="68">
        <v>1700</v>
      </c>
      <c r="I21" s="68">
        <f t="shared" si="0"/>
        <v>1700</v>
      </c>
    </row>
    <row r="22" spans="1:9" ht="54.75" customHeight="1" x14ac:dyDescent="0.3">
      <c r="A22" s="150" t="s">
        <v>232</v>
      </c>
      <c r="B22" s="151"/>
      <c r="C22" s="151"/>
      <c r="D22" s="151"/>
      <c r="E22" s="151"/>
      <c r="F22" s="152"/>
      <c r="G22" s="67">
        <v>1</v>
      </c>
      <c r="H22" s="68">
        <v>3800</v>
      </c>
      <c r="I22" s="68">
        <f t="shared" si="0"/>
        <v>3800</v>
      </c>
    </row>
    <row r="23" spans="1:9" ht="45.75" customHeight="1" x14ac:dyDescent="0.3">
      <c r="A23" s="150" t="s">
        <v>233</v>
      </c>
      <c r="B23" s="151"/>
      <c r="C23" s="151"/>
      <c r="D23" s="151"/>
      <c r="E23" s="151"/>
      <c r="F23" s="152"/>
      <c r="G23" s="67">
        <v>1</v>
      </c>
      <c r="H23" s="68">
        <v>1500</v>
      </c>
      <c r="I23" s="68">
        <f t="shared" si="0"/>
        <v>1500</v>
      </c>
    </row>
    <row r="24" spans="1:9" ht="47.25" customHeight="1" x14ac:dyDescent="0.3">
      <c r="A24" s="150" t="s">
        <v>234</v>
      </c>
      <c r="B24" s="151"/>
      <c r="C24" s="151"/>
      <c r="D24" s="151"/>
      <c r="E24" s="151"/>
      <c r="F24" s="152"/>
      <c r="G24" s="67">
        <v>1</v>
      </c>
      <c r="H24" s="68">
        <v>3800</v>
      </c>
      <c r="I24" s="68">
        <f t="shared" si="0"/>
        <v>3800</v>
      </c>
    </row>
    <row r="25" spans="1:9" ht="46.5" customHeight="1" x14ac:dyDescent="0.3">
      <c r="A25" s="150" t="s">
        <v>235</v>
      </c>
      <c r="B25" s="151"/>
      <c r="C25" s="151"/>
      <c r="D25" s="151"/>
      <c r="E25" s="151"/>
      <c r="F25" s="152"/>
      <c r="G25" s="67">
        <v>1</v>
      </c>
      <c r="H25" s="68">
        <v>3800</v>
      </c>
      <c r="I25" s="68">
        <f t="shared" si="0"/>
        <v>3800</v>
      </c>
    </row>
    <row r="26" spans="1:9" ht="43.5" customHeight="1" x14ac:dyDescent="0.3">
      <c r="A26" s="150" t="s">
        <v>236</v>
      </c>
      <c r="B26" s="151"/>
      <c r="C26" s="151"/>
      <c r="D26" s="151"/>
      <c r="E26" s="151"/>
      <c r="F26" s="152"/>
      <c r="G26" s="67">
        <v>1</v>
      </c>
      <c r="H26" s="68">
        <v>3700</v>
      </c>
      <c r="I26" s="68">
        <f t="shared" si="0"/>
        <v>3700</v>
      </c>
    </row>
    <row r="27" spans="1:9" ht="44.25" customHeight="1" x14ac:dyDescent="0.3">
      <c r="A27" s="150" t="s">
        <v>237</v>
      </c>
      <c r="B27" s="151"/>
      <c r="C27" s="151"/>
      <c r="D27" s="151"/>
      <c r="E27" s="151"/>
      <c r="F27" s="152"/>
      <c r="G27" s="67">
        <v>1</v>
      </c>
      <c r="H27" s="68">
        <v>3700</v>
      </c>
      <c r="I27" s="68">
        <f t="shared" si="0"/>
        <v>3700</v>
      </c>
    </row>
    <row r="28" spans="1:9" ht="52.5" customHeight="1" x14ac:dyDescent="0.3">
      <c r="A28" s="150" t="s">
        <v>238</v>
      </c>
      <c r="B28" s="151"/>
      <c r="C28" s="151"/>
      <c r="D28" s="151"/>
      <c r="E28" s="151"/>
      <c r="F28" s="152"/>
      <c r="G28" s="67">
        <v>1</v>
      </c>
      <c r="H28" s="68">
        <v>3700</v>
      </c>
      <c r="I28" s="68">
        <f t="shared" si="0"/>
        <v>3700</v>
      </c>
    </row>
    <row r="29" spans="1:9" ht="50.25" customHeight="1" x14ac:dyDescent="0.3">
      <c r="A29" s="150" t="s">
        <v>239</v>
      </c>
      <c r="B29" s="151"/>
      <c r="C29" s="151"/>
      <c r="D29" s="151"/>
      <c r="E29" s="151"/>
      <c r="F29" s="152"/>
      <c r="G29" s="67">
        <v>1</v>
      </c>
      <c r="H29" s="68">
        <v>3500</v>
      </c>
      <c r="I29" s="68">
        <f t="shared" si="0"/>
        <v>3500</v>
      </c>
    </row>
    <row r="30" spans="1:9" ht="45.75" customHeight="1" x14ac:dyDescent="0.3">
      <c r="A30" s="150" t="s">
        <v>240</v>
      </c>
      <c r="B30" s="151"/>
      <c r="C30" s="151"/>
      <c r="D30" s="151"/>
      <c r="E30" s="151"/>
      <c r="F30" s="152"/>
      <c r="G30" s="67">
        <v>1</v>
      </c>
      <c r="H30" s="68">
        <v>1500</v>
      </c>
      <c r="I30" s="68">
        <f t="shared" si="0"/>
        <v>1500</v>
      </c>
    </row>
    <row r="31" spans="1:9" ht="53.25" customHeight="1" x14ac:dyDescent="0.3">
      <c r="A31" s="150" t="s">
        <v>241</v>
      </c>
      <c r="B31" s="151"/>
      <c r="C31" s="151"/>
      <c r="D31" s="151"/>
      <c r="E31" s="151"/>
      <c r="F31" s="152"/>
      <c r="G31" s="67">
        <v>1</v>
      </c>
      <c r="H31" s="68">
        <v>3500</v>
      </c>
      <c r="I31" s="68">
        <f t="shared" si="0"/>
        <v>3500</v>
      </c>
    </row>
    <row r="32" spans="1:9" ht="51" customHeight="1" x14ac:dyDescent="0.3">
      <c r="A32" s="150" t="s">
        <v>242</v>
      </c>
      <c r="B32" s="151"/>
      <c r="C32" s="151"/>
      <c r="D32" s="151"/>
      <c r="E32" s="151"/>
      <c r="F32" s="152"/>
      <c r="G32" s="67">
        <v>1</v>
      </c>
      <c r="H32" s="68">
        <v>3500</v>
      </c>
      <c r="I32" s="68">
        <f t="shared" si="0"/>
        <v>3500</v>
      </c>
    </row>
    <row r="33" spans="1:9" ht="55.5" customHeight="1" x14ac:dyDescent="0.3">
      <c r="A33" s="156" t="s">
        <v>243</v>
      </c>
      <c r="B33" s="157"/>
      <c r="C33" s="157"/>
      <c r="D33" s="157"/>
      <c r="E33" s="157"/>
      <c r="F33" s="158"/>
      <c r="G33" s="67">
        <v>1</v>
      </c>
      <c r="H33" s="68">
        <v>3800</v>
      </c>
      <c r="I33" s="68">
        <f t="shared" si="0"/>
        <v>3800</v>
      </c>
    </row>
    <row r="34" spans="1:9" ht="47.25" customHeight="1" x14ac:dyDescent="0.3">
      <c r="A34" s="150" t="s">
        <v>244</v>
      </c>
      <c r="B34" s="151"/>
      <c r="C34" s="151"/>
      <c r="D34" s="151"/>
      <c r="E34" s="151"/>
      <c r="F34" s="152"/>
      <c r="G34" s="67">
        <v>1</v>
      </c>
      <c r="H34" s="68">
        <v>3500</v>
      </c>
      <c r="I34" s="68">
        <f t="shared" si="0"/>
        <v>3500</v>
      </c>
    </row>
    <row r="35" spans="1:9" ht="69.75" customHeight="1" x14ac:dyDescent="0.3">
      <c r="A35" s="150" t="s">
        <v>245</v>
      </c>
      <c r="B35" s="151"/>
      <c r="C35" s="151"/>
      <c r="D35" s="151"/>
      <c r="E35" s="151"/>
      <c r="F35" s="152"/>
      <c r="G35" s="67">
        <v>1</v>
      </c>
      <c r="H35" s="68">
        <v>4800</v>
      </c>
      <c r="I35" s="68">
        <f t="shared" si="0"/>
        <v>4800</v>
      </c>
    </row>
    <row r="36" spans="1:9" ht="60" customHeight="1" x14ac:dyDescent="0.3">
      <c r="A36" s="150" t="s">
        <v>246</v>
      </c>
      <c r="B36" s="151"/>
      <c r="C36" s="151"/>
      <c r="D36" s="151"/>
      <c r="E36" s="151"/>
      <c r="F36" s="152"/>
      <c r="G36" s="67">
        <v>1</v>
      </c>
      <c r="H36" s="68">
        <v>4800</v>
      </c>
      <c r="I36" s="68">
        <f t="shared" si="0"/>
        <v>4800</v>
      </c>
    </row>
    <row r="37" spans="1:9" ht="69.75" customHeight="1" x14ac:dyDescent="0.3">
      <c r="A37" s="150" t="s">
        <v>247</v>
      </c>
      <c r="B37" s="151"/>
      <c r="C37" s="151"/>
      <c r="D37" s="151"/>
      <c r="E37" s="151"/>
      <c r="F37" s="152"/>
      <c r="G37" s="67">
        <v>1</v>
      </c>
      <c r="H37" s="68">
        <v>4800</v>
      </c>
      <c r="I37" s="68">
        <f t="shared" si="0"/>
        <v>4800</v>
      </c>
    </row>
    <row r="38" spans="1:9" ht="69.75" customHeight="1" x14ac:dyDescent="0.3">
      <c r="A38" s="150" t="s">
        <v>248</v>
      </c>
      <c r="B38" s="151"/>
      <c r="C38" s="151"/>
      <c r="D38" s="151"/>
      <c r="E38" s="151"/>
      <c r="F38" s="152"/>
      <c r="G38" s="67">
        <v>1</v>
      </c>
      <c r="H38" s="68">
        <v>4800</v>
      </c>
      <c r="I38" s="68">
        <f t="shared" si="0"/>
        <v>4800</v>
      </c>
    </row>
    <row r="39" spans="1:9" ht="69.75" customHeight="1" x14ac:dyDescent="0.3">
      <c r="A39" s="150" t="s">
        <v>229</v>
      </c>
      <c r="B39" s="151"/>
      <c r="C39" s="151"/>
      <c r="D39" s="151"/>
      <c r="E39" s="151"/>
      <c r="F39" s="152"/>
      <c r="G39" s="67">
        <v>1</v>
      </c>
      <c r="H39" s="68">
        <v>9000</v>
      </c>
      <c r="I39" s="68">
        <f t="shared" si="0"/>
        <v>9000</v>
      </c>
    </row>
    <row r="40" spans="1:9" ht="61.5" customHeight="1" x14ac:dyDescent="0.3">
      <c r="A40" s="150" t="s">
        <v>249</v>
      </c>
      <c r="B40" s="151"/>
      <c r="C40" s="151"/>
      <c r="D40" s="151"/>
      <c r="E40" s="151"/>
      <c r="F40" s="152"/>
      <c r="G40" s="67">
        <v>1</v>
      </c>
      <c r="H40" s="68">
        <v>10000</v>
      </c>
      <c r="I40" s="68">
        <f t="shared" si="0"/>
        <v>10000</v>
      </c>
    </row>
    <row r="41" spans="1:9" ht="64.5" customHeight="1" x14ac:dyDescent="0.3">
      <c r="A41" s="150" t="s">
        <v>250</v>
      </c>
      <c r="B41" s="151"/>
      <c r="C41" s="151"/>
      <c r="D41" s="151"/>
      <c r="E41" s="151"/>
      <c r="F41" s="152"/>
      <c r="G41" s="67">
        <v>1</v>
      </c>
      <c r="H41" s="68">
        <v>1200</v>
      </c>
      <c r="I41" s="68">
        <f t="shared" si="0"/>
        <v>1200</v>
      </c>
    </row>
    <row r="42" spans="1:9" ht="69.75" customHeight="1" x14ac:dyDescent="0.3">
      <c r="A42" s="150" t="s">
        <v>251</v>
      </c>
      <c r="B42" s="151"/>
      <c r="C42" s="151"/>
      <c r="D42" s="151"/>
      <c r="E42" s="151"/>
      <c r="F42" s="152"/>
      <c r="G42" s="67">
        <v>1</v>
      </c>
      <c r="H42" s="68">
        <v>800</v>
      </c>
      <c r="I42" s="68">
        <f t="shared" si="0"/>
        <v>800</v>
      </c>
    </row>
    <row r="43" spans="1:9" ht="49.5" customHeight="1" x14ac:dyDescent="0.3">
      <c r="A43" s="150" t="s">
        <v>252</v>
      </c>
      <c r="B43" s="151"/>
      <c r="C43" s="151"/>
      <c r="D43" s="151"/>
      <c r="E43" s="151"/>
      <c r="F43" s="152"/>
      <c r="G43" s="67">
        <v>1</v>
      </c>
      <c r="H43" s="68">
        <v>3500</v>
      </c>
      <c r="I43" s="68">
        <f t="shared" si="0"/>
        <v>3500</v>
      </c>
    </row>
    <row r="44" spans="1:9" ht="51.75" customHeight="1" x14ac:dyDescent="0.3">
      <c r="A44" s="150" t="s">
        <v>253</v>
      </c>
      <c r="B44" s="151"/>
      <c r="C44" s="151"/>
      <c r="D44" s="151"/>
      <c r="E44" s="151"/>
      <c r="F44" s="152"/>
      <c r="G44" s="67">
        <v>1</v>
      </c>
      <c r="H44" s="68">
        <v>3500</v>
      </c>
      <c r="I44" s="68">
        <f t="shared" si="0"/>
        <v>3500</v>
      </c>
    </row>
    <row r="45" spans="1:9" ht="51.75" customHeight="1" x14ac:dyDescent="0.3">
      <c r="A45" s="150" t="s">
        <v>254</v>
      </c>
      <c r="B45" s="151"/>
      <c r="C45" s="151"/>
      <c r="D45" s="151"/>
      <c r="E45" s="151"/>
      <c r="F45" s="152"/>
      <c r="G45" s="67">
        <v>1</v>
      </c>
      <c r="H45" s="68">
        <v>4200</v>
      </c>
      <c r="I45" s="68">
        <f t="shared" si="0"/>
        <v>4200</v>
      </c>
    </row>
    <row r="46" spans="1:9" ht="52.5" customHeight="1" x14ac:dyDescent="0.3">
      <c r="A46" s="150" t="s">
        <v>255</v>
      </c>
      <c r="B46" s="151"/>
      <c r="C46" s="151"/>
      <c r="D46" s="151"/>
      <c r="E46" s="151"/>
      <c r="F46" s="152"/>
      <c r="G46" s="67">
        <v>1</v>
      </c>
      <c r="H46" s="68">
        <v>1300</v>
      </c>
      <c r="I46" s="68">
        <f t="shared" si="0"/>
        <v>1300</v>
      </c>
    </row>
    <row r="47" spans="1:9" ht="50.25" customHeight="1" x14ac:dyDescent="0.3">
      <c r="A47" s="150" t="s">
        <v>256</v>
      </c>
      <c r="B47" s="151"/>
      <c r="C47" s="151"/>
      <c r="D47" s="151"/>
      <c r="E47" s="151"/>
      <c r="F47" s="152"/>
      <c r="G47" s="67">
        <v>1</v>
      </c>
      <c r="H47" s="68">
        <v>3500</v>
      </c>
      <c r="I47" s="68">
        <f t="shared" si="0"/>
        <v>3500</v>
      </c>
    </row>
    <row r="48" spans="1:9" ht="49.5" customHeight="1" x14ac:dyDescent="0.3">
      <c r="A48" s="150" t="s">
        <v>257</v>
      </c>
      <c r="B48" s="151"/>
      <c r="C48" s="151"/>
      <c r="D48" s="151"/>
      <c r="E48" s="151"/>
      <c r="F48" s="152"/>
      <c r="G48" s="67">
        <v>1</v>
      </c>
      <c r="H48" s="68">
        <v>2800</v>
      </c>
      <c r="I48" s="68">
        <f t="shared" si="0"/>
        <v>2800</v>
      </c>
    </row>
    <row r="49" spans="1:9" ht="56.25" customHeight="1" x14ac:dyDescent="0.3">
      <c r="A49" s="150" t="s">
        <v>258</v>
      </c>
      <c r="B49" s="151"/>
      <c r="C49" s="151"/>
      <c r="D49" s="151"/>
      <c r="E49" s="151"/>
      <c r="F49" s="152"/>
      <c r="G49" s="67">
        <v>1</v>
      </c>
      <c r="H49" s="68">
        <v>3500</v>
      </c>
      <c r="I49" s="68">
        <f t="shared" si="0"/>
        <v>3500</v>
      </c>
    </row>
    <row r="50" spans="1:9" ht="48.75" customHeight="1" x14ac:dyDescent="0.3">
      <c r="A50" s="150" t="s">
        <v>259</v>
      </c>
      <c r="B50" s="151"/>
      <c r="C50" s="151"/>
      <c r="D50" s="151"/>
      <c r="E50" s="151"/>
      <c r="F50" s="152"/>
      <c r="G50" s="67">
        <v>1</v>
      </c>
      <c r="H50" s="68">
        <v>2800</v>
      </c>
      <c r="I50" s="68">
        <f t="shared" si="0"/>
        <v>2800</v>
      </c>
    </row>
    <row r="51" spans="1:9" ht="69.75" customHeight="1" x14ac:dyDescent="0.3">
      <c r="A51" s="150" t="s">
        <v>260</v>
      </c>
      <c r="B51" s="151"/>
      <c r="C51" s="151"/>
      <c r="D51" s="151"/>
      <c r="E51" s="151"/>
      <c r="F51" s="152"/>
      <c r="G51" s="67">
        <v>1</v>
      </c>
      <c r="H51" s="68">
        <v>1500</v>
      </c>
      <c r="I51" s="68">
        <f t="shared" si="0"/>
        <v>1500</v>
      </c>
    </row>
    <row r="52" spans="1:9" ht="44.25" customHeight="1" x14ac:dyDescent="0.3">
      <c r="A52" s="150" t="s">
        <v>261</v>
      </c>
      <c r="B52" s="151"/>
      <c r="C52" s="151"/>
      <c r="D52" s="151"/>
      <c r="E52" s="151"/>
      <c r="F52" s="152"/>
      <c r="G52" s="67">
        <v>1</v>
      </c>
      <c r="H52" s="68">
        <v>10000</v>
      </c>
      <c r="I52" s="68">
        <f t="shared" si="0"/>
        <v>10000</v>
      </c>
    </row>
    <row r="53" spans="1:9" ht="29.25" customHeight="1" x14ac:dyDescent="0.3">
      <c r="A53" s="93" t="s">
        <v>42</v>
      </c>
      <c r="B53" s="94"/>
      <c r="C53" s="94"/>
      <c r="D53" s="94"/>
      <c r="E53" s="94"/>
      <c r="F53" s="95"/>
      <c r="G53" s="33"/>
      <c r="H53" s="33"/>
      <c r="I53" s="35">
        <f>SUM(I18:I52)</f>
        <v>170000</v>
      </c>
    </row>
    <row r="54" spans="1:9" ht="32.450000000000003" customHeight="1" x14ac:dyDescent="0.3">
      <c r="A54" s="86" t="s">
        <v>24</v>
      </c>
      <c r="B54" s="86"/>
      <c r="C54" s="86"/>
      <c r="D54" s="86"/>
      <c r="E54" s="86"/>
      <c r="F54" s="86"/>
      <c r="G54" s="12"/>
      <c r="H54" s="12"/>
      <c r="I54" s="12"/>
    </row>
    <row r="55" spans="1:9" ht="33.75" customHeight="1" x14ac:dyDescent="0.3">
      <c r="A55" s="117" t="s">
        <v>1</v>
      </c>
      <c r="B55" s="117"/>
      <c r="C55" s="117"/>
      <c r="D55" s="117"/>
      <c r="E55" s="117"/>
      <c r="F55" s="30" t="s">
        <v>34</v>
      </c>
      <c r="G55" s="30" t="s">
        <v>31</v>
      </c>
      <c r="H55" s="30" t="s">
        <v>32</v>
      </c>
      <c r="I55" s="30" t="s">
        <v>33</v>
      </c>
    </row>
    <row r="56" spans="1:9" ht="34.5" customHeight="1" x14ac:dyDescent="0.3">
      <c r="A56" s="135" t="str">
        <f>F4</f>
        <v>სპორტული ღონისძიებების მხარდაჭერა</v>
      </c>
      <c r="B56" s="135"/>
      <c r="C56" s="135"/>
      <c r="D56" s="135"/>
      <c r="E56" s="135"/>
      <c r="F56" s="13" t="s">
        <v>30</v>
      </c>
      <c r="G56" s="13" t="s">
        <v>30</v>
      </c>
      <c r="H56" s="13" t="s">
        <v>30</v>
      </c>
      <c r="I56" s="13" t="s">
        <v>30</v>
      </c>
    </row>
    <row r="57" spans="1:9" ht="33.75" customHeight="1" x14ac:dyDescent="0.3">
      <c r="A57" s="86" t="s">
        <v>25</v>
      </c>
      <c r="B57" s="86"/>
      <c r="C57" s="86"/>
      <c r="D57" s="86"/>
      <c r="E57" s="86"/>
      <c r="F57" s="86"/>
      <c r="G57" s="86"/>
      <c r="H57" s="86"/>
      <c r="I57" s="86"/>
    </row>
    <row r="58" spans="1:9" ht="45.75" customHeight="1" x14ac:dyDescent="0.3">
      <c r="A58" s="118" t="s">
        <v>262</v>
      </c>
      <c r="B58" s="118"/>
      <c r="C58" s="118"/>
      <c r="D58" s="118"/>
      <c r="E58" s="118"/>
      <c r="F58" s="118"/>
      <c r="G58" s="118"/>
      <c r="H58" s="118"/>
      <c r="I58" s="118"/>
    </row>
    <row r="59" spans="1:9" ht="17.25" customHeight="1" x14ac:dyDescent="0.3">
      <c r="A59" s="52"/>
      <c r="B59" s="52"/>
      <c r="C59" s="52"/>
      <c r="D59" s="52"/>
      <c r="E59" s="52"/>
      <c r="F59" s="52"/>
      <c r="G59" s="52"/>
      <c r="H59" s="52"/>
      <c r="I59" s="52"/>
    </row>
    <row r="60" spans="1:9" ht="28.5" customHeight="1" x14ac:dyDescent="0.3">
      <c r="A60" s="137" t="s">
        <v>40</v>
      </c>
      <c r="B60" s="137"/>
      <c r="C60" s="137"/>
      <c r="D60" s="137"/>
      <c r="E60" s="43" t="s">
        <v>0</v>
      </c>
      <c r="F60" s="43" t="s">
        <v>49</v>
      </c>
      <c r="G60" s="43" t="s">
        <v>51</v>
      </c>
      <c r="H60" s="43" t="s">
        <v>52</v>
      </c>
      <c r="I60" s="43" t="s">
        <v>53</v>
      </c>
    </row>
    <row r="61" spans="1:9" ht="34.5" customHeight="1" x14ac:dyDescent="0.3">
      <c r="A61" s="138" t="str">
        <f>F4</f>
        <v>სპორტული ღონისძიებების მხარდაჭერა</v>
      </c>
      <c r="B61" s="138"/>
      <c r="C61" s="138"/>
      <c r="D61" s="138"/>
      <c r="E61" s="28">
        <v>258000</v>
      </c>
      <c r="F61" s="28">
        <f>I11</f>
        <v>170000</v>
      </c>
      <c r="G61" s="28">
        <v>300000</v>
      </c>
      <c r="H61" s="28">
        <v>300000</v>
      </c>
      <c r="I61" s="28">
        <v>300000</v>
      </c>
    </row>
    <row r="62" spans="1:9" ht="18.75" customHeight="1" x14ac:dyDescent="0.3">
      <c r="A62" s="66"/>
      <c r="B62" s="66"/>
      <c r="C62" s="66"/>
      <c r="D62" s="66"/>
      <c r="E62" s="61"/>
      <c r="F62" s="61"/>
      <c r="G62" s="61"/>
      <c r="H62" s="61"/>
      <c r="I62" s="61"/>
    </row>
    <row r="63" spans="1:9" ht="66" customHeight="1" x14ac:dyDescent="0.3">
      <c r="A63" s="136" t="s">
        <v>44</v>
      </c>
      <c r="B63" s="136"/>
      <c r="C63" s="136"/>
      <c r="D63" s="136"/>
      <c r="E63" s="150" t="s">
        <v>263</v>
      </c>
      <c r="F63" s="154"/>
      <c r="G63" s="154"/>
      <c r="H63" s="154"/>
      <c r="I63" s="155"/>
    </row>
    <row r="65" spans="1:9" ht="40.5" customHeight="1" x14ac:dyDescent="0.3">
      <c r="A65" s="30" t="s">
        <v>39</v>
      </c>
      <c r="B65" s="117" t="s">
        <v>26</v>
      </c>
      <c r="C65" s="117"/>
      <c r="D65" s="117"/>
      <c r="E65" s="117"/>
      <c r="F65" s="117"/>
      <c r="G65" s="117"/>
      <c r="H65" s="117"/>
      <c r="I65" s="117"/>
    </row>
    <row r="66" spans="1:9" ht="55.5" customHeight="1" x14ac:dyDescent="0.3">
      <c r="A66" s="153" t="s">
        <v>330</v>
      </c>
      <c r="B66" s="4" t="s">
        <v>11</v>
      </c>
      <c r="C66" s="4" t="s">
        <v>60</v>
      </c>
      <c r="D66" s="4" t="s">
        <v>61</v>
      </c>
      <c r="E66" s="4" t="s">
        <v>12</v>
      </c>
      <c r="F66" s="4" t="s">
        <v>29</v>
      </c>
      <c r="G66" s="4" t="s">
        <v>36</v>
      </c>
      <c r="H66" s="4" t="s">
        <v>13</v>
      </c>
      <c r="I66" s="4" t="s">
        <v>14</v>
      </c>
    </row>
    <row r="67" spans="1:9" ht="102.75" customHeight="1" x14ac:dyDescent="0.3">
      <c r="A67" s="153"/>
      <c r="B67" s="65" t="s">
        <v>264</v>
      </c>
      <c r="C67" s="63">
        <v>72</v>
      </c>
      <c r="D67" s="63">
        <v>76</v>
      </c>
      <c r="E67" s="65" t="s">
        <v>22</v>
      </c>
      <c r="F67" s="69">
        <v>0.1</v>
      </c>
      <c r="G67" s="65" t="s">
        <v>147</v>
      </c>
      <c r="H67" s="70" t="s">
        <v>147</v>
      </c>
      <c r="I67" s="71" t="s">
        <v>202</v>
      </c>
    </row>
    <row r="68" spans="1:9" ht="102.75" customHeight="1" x14ac:dyDescent="0.3">
      <c r="A68" s="153"/>
      <c r="B68" s="65" t="s">
        <v>265</v>
      </c>
      <c r="C68" s="63" t="s">
        <v>266</v>
      </c>
      <c r="D68" s="63" t="s">
        <v>267</v>
      </c>
      <c r="E68" s="65" t="s">
        <v>22</v>
      </c>
      <c r="F68" s="69">
        <v>0.1</v>
      </c>
      <c r="G68" s="65" t="s">
        <v>147</v>
      </c>
      <c r="H68" s="70" t="s">
        <v>147</v>
      </c>
      <c r="I68" s="71" t="s">
        <v>202</v>
      </c>
    </row>
    <row r="69" spans="1:9" ht="111.75" customHeight="1" x14ac:dyDescent="0.3">
      <c r="A69" s="153"/>
      <c r="B69" s="65" t="s">
        <v>268</v>
      </c>
      <c r="C69" s="63">
        <v>110</v>
      </c>
      <c r="D69" s="63">
        <v>120</v>
      </c>
      <c r="E69" s="71" t="s">
        <v>22</v>
      </c>
      <c r="F69" s="69">
        <v>0.1</v>
      </c>
      <c r="G69" s="65" t="s">
        <v>147</v>
      </c>
      <c r="H69" s="70" t="s">
        <v>147</v>
      </c>
      <c r="I69" s="71" t="s">
        <v>202</v>
      </c>
    </row>
  </sheetData>
  <mergeCells count="68">
    <mergeCell ref="A31:F31"/>
    <mergeCell ref="A32:F32"/>
    <mergeCell ref="A33:F33"/>
    <mergeCell ref="A34:F34"/>
    <mergeCell ref="A35:F35"/>
    <mergeCell ref="A52:F52"/>
    <mergeCell ref="A18:F18"/>
    <mergeCell ref="A19:F19"/>
    <mergeCell ref="A20:F20"/>
    <mergeCell ref="A21:F21"/>
    <mergeCell ref="A22:F22"/>
    <mergeCell ref="A23:F23"/>
    <mergeCell ref="A24:F24"/>
    <mergeCell ref="A25:F25"/>
    <mergeCell ref="A26:F26"/>
    <mergeCell ref="A27:F27"/>
    <mergeCell ref="A28:F28"/>
    <mergeCell ref="A29:F29"/>
    <mergeCell ref="A30:F30"/>
    <mergeCell ref="A49:F49"/>
    <mergeCell ref="A36:F36"/>
    <mergeCell ref="A43:F43"/>
    <mergeCell ref="A44:F44"/>
    <mergeCell ref="A50:F50"/>
    <mergeCell ref="A51:F51"/>
    <mergeCell ref="A45:F45"/>
    <mergeCell ref="A46:F46"/>
    <mergeCell ref="A47:F47"/>
    <mergeCell ref="A48:F48"/>
    <mergeCell ref="B65:I65"/>
    <mergeCell ref="A66:A69"/>
    <mergeCell ref="A55:E55"/>
    <mergeCell ref="A56:E56"/>
    <mergeCell ref="A57:I57"/>
    <mergeCell ref="A58:I58"/>
    <mergeCell ref="A63:D63"/>
    <mergeCell ref="A60:D60"/>
    <mergeCell ref="A61:D61"/>
    <mergeCell ref="E63:I63"/>
    <mergeCell ref="A54:F54"/>
    <mergeCell ref="A10:H10"/>
    <mergeCell ref="A11:H11"/>
    <mergeCell ref="A12:I12"/>
    <mergeCell ref="A13:I13"/>
    <mergeCell ref="A14:I14"/>
    <mergeCell ref="A15:I15"/>
    <mergeCell ref="A16:F17"/>
    <mergeCell ref="G16:I16"/>
    <mergeCell ref="A53:F53"/>
    <mergeCell ref="A37:F37"/>
    <mergeCell ref="A38:F38"/>
    <mergeCell ref="A39:F39"/>
    <mergeCell ref="A40:F40"/>
    <mergeCell ref="A41:F41"/>
    <mergeCell ref="A42:F42"/>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71" orientation="landscape" r:id="rId1"/>
  <rowBreaks count="3" manualBreakCount="3">
    <brk id="32" max="8" man="1"/>
    <brk id="45" max="8" man="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33A63-0022-436E-BF69-CC884A601AE6}">
  <sheetPr>
    <tabColor rgb="FF92D050"/>
  </sheetPr>
  <dimension ref="A1:L22"/>
  <sheetViews>
    <sheetView tabSelected="1" view="pageBreakPreview" zoomScaleNormal="100" zoomScaleSheetLayoutView="100" workbookViewId="0">
      <selection activeCell="H12" sqref="H12"/>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08"/>
      <c r="C1" s="108"/>
      <c r="D1" s="108"/>
      <c r="E1" s="108"/>
      <c r="F1" s="108"/>
    </row>
    <row r="2" spans="1:12" ht="54" customHeight="1" x14ac:dyDescent="0.3">
      <c r="A2" s="90" t="s">
        <v>15</v>
      </c>
      <c r="B2" s="91"/>
      <c r="C2" s="91"/>
      <c r="D2" s="91"/>
      <c r="E2" s="91"/>
      <c r="F2" s="91"/>
      <c r="G2" s="159"/>
      <c r="H2" s="115" t="s">
        <v>81</v>
      </c>
      <c r="I2" s="115"/>
      <c r="J2" s="115"/>
      <c r="K2" s="115"/>
      <c r="L2" s="115"/>
    </row>
    <row r="3" spans="1:12" ht="30.6" customHeight="1" x14ac:dyDescent="0.3">
      <c r="A3" s="86" t="s">
        <v>356</v>
      </c>
      <c r="B3" s="86"/>
      <c r="C3" s="86"/>
      <c r="D3" s="86"/>
      <c r="E3" s="86"/>
      <c r="F3" s="86"/>
      <c r="G3" s="86"/>
      <c r="H3" s="86"/>
      <c r="I3" s="86"/>
      <c r="J3" s="111" t="s">
        <v>85</v>
      </c>
      <c r="K3" s="111"/>
      <c r="L3" s="111"/>
    </row>
    <row r="4" spans="1:12" ht="32.450000000000003" customHeight="1" x14ac:dyDescent="0.3">
      <c r="A4" s="86" t="s">
        <v>16</v>
      </c>
      <c r="B4" s="86"/>
      <c r="C4" s="86"/>
      <c r="D4" s="86"/>
      <c r="E4" s="86"/>
      <c r="F4" s="86"/>
      <c r="G4" s="86"/>
      <c r="H4" s="111" t="s">
        <v>72</v>
      </c>
      <c r="I4" s="111"/>
      <c r="J4" s="111"/>
      <c r="K4" s="111"/>
      <c r="L4" s="111"/>
    </row>
    <row r="5" spans="1:12" ht="34.9" customHeight="1" x14ac:dyDescent="0.3">
      <c r="A5" s="86" t="s">
        <v>17</v>
      </c>
      <c r="B5" s="86"/>
      <c r="C5" s="86"/>
      <c r="D5" s="86"/>
      <c r="E5" s="86"/>
      <c r="F5" s="86"/>
      <c r="G5" s="86"/>
      <c r="H5" s="111" t="s">
        <v>45</v>
      </c>
      <c r="I5" s="111"/>
      <c r="J5" s="111"/>
      <c r="K5" s="111"/>
      <c r="L5" s="111"/>
    </row>
    <row r="6" spans="1:12" ht="36.6" customHeight="1" x14ac:dyDescent="0.3">
      <c r="A6" s="86" t="s">
        <v>333</v>
      </c>
      <c r="B6" s="86"/>
      <c r="C6" s="86"/>
      <c r="D6" s="86"/>
      <c r="E6" s="86"/>
      <c r="F6" s="86"/>
      <c r="G6" s="86"/>
      <c r="H6" s="86"/>
      <c r="I6" s="86"/>
      <c r="J6" s="111" t="s">
        <v>54</v>
      </c>
      <c r="K6" s="111"/>
      <c r="L6" s="111"/>
    </row>
    <row r="7" spans="1:12" ht="30.6" customHeight="1" x14ac:dyDescent="0.3">
      <c r="A7" s="86" t="s">
        <v>18</v>
      </c>
      <c r="B7" s="86"/>
      <c r="C7" s="86"/>
      <c r="D7" s="86"/>
      <c r="E7" s="86"/>
      <c r="F7" s="86"/>
      <c r="G7" s="86"/>
      <c r="H7" s="86"/>
      <c r="I7" s="86"/>
      <c r="J7" s="86"/>
      <c r="K7" s="86"/>
      <c r="L7" s="86"/>
    </row>
    <row r="8" spans="1:12" ht="63.75" customHeight="1" x14ac:dyDescent="0.3">
      <c r="A8" s="118" t="s">
        <v>220</v>
      </c>
      <c r="B8" s="118"/>
      <c r="C8" s="118"/>
      <c r="D8" s="118"/>
      <c r="E8" s="118"/>
      <c r="F8" s="118"/>
      <c r="G8" s="118"/>
      <c r="H8" s="118"/>
      <c r="I8" s="118"/>
      <c r="J8" s="118"/>
      <c r="K8" s="118"/>
      <c r="L8" s="118"/>
    </row>
    <row r="9" spans="1:12" ht="31.9" customHeight="1" x14ac:dyDescent="0.3">
      <c r="A9" s="86" t="s">
        <v>19</v>
      </c>
      <c r="B9" s="86"/>
      <c r="C9" s="86"/>
      <c r="D9" s="86"/>
      <c r="E9" s="86"/>
      <c r="F9" s="86"/>
      <c r="G9" s="86"/>
      <c r="H9" s="86"/>
      <c r="I9" s="86"/>
      <c r="J9" s="86"/>
      <c r="K9" s="86"/>
      <c r="L9" s="86"/>
    </row>
    <row r="10" spans="1:12" ht="78" customHeight="1" x14ac:dyDescent="0.3">
      <c r="A10" s="118" t="s">
        <v>221</v>
      </c>
      <c r="B10" s="118"/>
      <c r="C10" s="118"/>
      <c r="D10" s="118"/>
      <c r="E10" s="118"/>
      <c r="F10" s="118"/>
      <c r="G10" s="118"/>
      <c r="H10" s="118"/>
      <c r="I10" s="118"/>
      <c r="J10" s="118"/>
      <c r="K10" s="118"/>
      <c r="L10" s="118"/>
    </row>
    <row r="11" spans="1:12" ht="48" customHeight="1" x14ac:dyDescent="0.3">
      <c r="A11" s="117" t="s">
        <v>40</v>
      </c>
      <c r="B11" s="117"/>
      <c r="C11" s="117"/>
      <c r="D11" s="117"/>
      <c r="E11" s="117"/>
      <c r="F11" s="117"/>
      <c r="G11" s="117"/>
      <c r="H11" s="15" t="s">
        <v>73</v>
      </c>
      <c r="I11" s="15" t="s">
        <v>74</v>
      </c>
      <c r="J11" s="15" t="s">
        <v>75</v>
      </c>
      <c r="K11" s="15" t="s">
        <v>76</v>
      </c>
      <c r="L11" s="15" t="s">
        <v>77</v>
      </c>
    </row>
    <row r="12" spans="1:12" ht="38.25" customHeight="1" x14ac:dyDescent="0.3">
      <c r="A12" s="164" t="s">
        <v>82</v>
      </c>
      <c r="B12" s="164"/>
      <c r="C12" s="164"/>
      <c r="D12" s="164"/>
      <c r="E12" s="164"/>
      <c r="F12" s="164"/>
      <c r="G12" s="164"/>
      <c r="H12" s="28">
        <f>'სარაგბო კლუბი 05 01 03 01'!E27</f>
        <v>149900</v>
      </c>
      <c r="I12" s="28">
        <f>'სარაგბო კლუბი 05 01 03 01'!F27</f>
        <v>168100</v>
      </c>
      <c r="J12" s="61">
        <f>'სარაგბო კლუბი 05 01 03 01'!G27</f>
        <v>198700</v>
      </c>
      <c r="K12" s="28">
        <f>'სარაგბო კლუბი 05 01 03 01'!H27</f>
        <v>225500</v>
      </c>
      <c r="L12" s="28">
        <f>'სარაგბო კლუბი 05 01 03 01'!I27</f>
        <v>239300</v>
      </c>
    </row>
    <row r="13" spans="1:12" ht="38.25" customHeight="1" x14ac:dyDescent="0.3">
      <c r="A13" s="161" t="s">
        <v>83</v>
      </c>
      <c r="B13" s="162"/>
      <c r="C13" s="162"/>
      <c r="D13" s="162"/>
      <c r="E13" s="162"/>
      <c r="F13" s="162"/>
      <c r="G13" s="163"/>
      <c r="H13" s="28">
        <f>' საფებ-თო კლუბი 05 01 03 02'!E30</f>
        <v>509000</v>
      </c>
      <c r="I13" s="28">
        <f>' საფებ-თო კლუბი 05 01 03 02'!F30</f>
        <v>543700</v>
      </c>
      <c r="J13" s="28">
        <f>' საფებ-თო კლუბი 05 01 03 02'!G30</f>
        <v>796400</v>
      </c>
      <c r="K13" s="28">
        <f>' საფებ-თო კლუბი 05 01 03 02'!H30</f>
        <v>903500</v>
      </c>
      <c r="L13" s="28">
        <f>' საფებ-თო კლუბი 05 01 03 02'!I30</f>
        <v>100800</v>
      </c>
    </row>
    <row r="14" spans="1:12" ht="38.450000000000003" customHeight="1" x14ac:dyDescent="0.3">
      <c r="A14" s="160" t="s">
        <v>68</v>
      </c>
      <c r="B14" s="160"/>
      <c r="C14" s="160"/>
      <c r="D14" s="160"/>
      <c r="E14" s="160"/>
      <c r="F14" s="160"/>
      <c r="G14" s="160"/>
      <c r="H14" s="37">
        <f>SUM(H12:H13)</f>
        <v>658900</v>
      </c>
      <c r="I14" s="37">
        <f>SUM(I12:I13)</f>
        <v>711800</v>
      </c>
      <c r="J14" s="37">
        <f>SUM(J12:J13)</f>
        <v>995100</v>
      </c>
      <c r="K14" s="37">
        <f>SUM(K12:K13)</f>
        <v>1129000</v>
      </c>
      <c r="L14" s="37">
        <f>SUM(L12:L13)</f>
        <v>340100</v>
      </c>
    </row>
    <row r="15" spans="1:12" ht="30.75" customHeight="1" x14ac:dyDescent="0.3">
      <c r="A15" s="97" t="s">
        <v>25</v>
      </c>
      <c r="B15" s="98"/>
      <c r="C15" s="98"/>
      <c r="D15" s="98"/>
      <c r="E15" s="98"/>
      <c r="F15" s="98"/>
      <c r="G15" s="98"/>
      <c r="H15" s="98"/>
      <c r="I15" s="98"/>
      <c r="J15" s="98"/>
      <c r="K15" s="98"/>
      <c r="L15" s="99"/>
    </row>
    <row r="16" spans="1:12" ht="38.25" customHeight="1" x14ac:dyDescent="0.3">
      <c r="A16" s="165" t="s">
        <v>222</v>
      </c>
      <c r="B16" s="166"/>
      <c r="C16" s="166"/>
      <c r="D16" s="166"/>
      <c r="E16" s="166"/>
      <c r="F16" s="166"/>
      <c r="G16" s="166"/>
      <c r="H16" s="166"/>
      <c r="I16" s="166"/>
      <c r="J16" s="166"/>
      <c r="K16" s="166"/>
      <c r="L16" s="167"/>
    </row>
    <row r="17" spans="1:12" ht="76.5" customHeight="1" x14ac:dyDescent="0.3">
      <c r="A17" s="168" t="s">
        <v>43</v>
      </c>
      <c r="B17" s="168"/>
      <c r="C17" s="168"/>
      <c r="D17" s="168"/>
      <c r="E17" s="168"/>
      <c r="F17" s="168"/>
      <c r="G17" s="130" t="s">
        <v>321</v>
      </c>
      <c r="H17" s="106"/>
      <c r="I17" s="106"/>
      <c r="J17" s="106"/>
      <c r="K17" s="106"/>
      <c r="L17" s="107"/>
    </row>
    <row r="19" spans="1:12" ht="25.5" customHeight="1" x14ac:dyDescent="0.3">
      <c r="A19" s="100" t="s">
        <v>39</v>
      </c>
      <c r="B19" s="127" t="s">
        <v>26</v>
      </c>
      <c r="C19" s="128"/>
      <c r="D19" s="128"/>
      <c r="E19" s="128"/>
      <c r="F19" s="128"/>
      <c r="G19" s="128"/>
      <c r="H19" s="128"/>
      <c r="I19" s="128"/>
      <c r="J19" s="128"/>
      <c r="K19" s="128"/>
      <c r="L19" s="129"/>
    </row>
    <row r="20" spans="1:12" ht="57" customHeight="1" x14ac:dyDescent="0.3">
      <c r="A20" s="101"/>
      <c r="B20" s="16" t="s">
        <v>11</v>
      </c>
      <c r="C20" s="58" t="s">
        <v>63</v>
      </c>
      <c r="D20" s="16" t="s">
        <v>49</v>
      </c>
      <c r="E20" s="16" t="s">
        <v>51</v>
      </c>
      <c r="F20" s="16" t="s">
        <v>52</v>
      </c>
      <c r="G20" s="44" t="s">
        <v>53</v>
      </c>
      <c r="H20" s="16" t="s">
        <v>12</v>
      </c>
      <c r="I20" s="16" t="s">
        <v>29</v>
      </c>
      <c r="J20" s="16" t="s">
        <v>36</v>
      </c>
      <c r="K20" s="16" t="s">
        <v>13</v>
      </c>
      <c r="L20" s="16" t="s">
        <v>14</v>
      </c>
    </row>
    <row r="21" spans="1:12" ht="126" customHeight="1" x14ac:dyDescent="0.3">
      <c r="A21" s="84" t="s">
        <v>224</v>
      </c>
      <c r="B21" s="45" t="s">
        <v>345</v>
      </c>
      <c r="C21" s="79" t="s">
        <v>367</v>
      </c>
      <c r="D21" s="79" t="s">
        <v>368</v>
      </c>
      <c r="E21" s="79" t="s">
        <v>369</v>
      </c>
      <c r="F21" s="79" t="s">
        <v>369</v>
      </c>
      <c r="G21" s="79" t="s">
        <v>369</v>
      </c>
      <c r="H21" s="45" t="s">
        <v>22</v>
      </c>
      <c r="I21" s="47">
        <v>0.1</v>
      </c>
      <c r="J21" s="219" t="s">
        <v>147</v>
      </c>
      <c r="K21" s="220" t="s">
        <v>147</v>
      </c>
      <c r="L21" s="219" t="s">
        <v>202</v>
      </c>
    </row>
    <row r="22" spans="1:12" ht="120.75" customHeight="1" x14ac:dyDescent="0.3">
      <c r="A22" s="85"/>
      <c r="B22" s="45" t="s">
        <v>223</v>
      </c>
      <c r="C22" s="79">
        <v>70</v>
      </c>
      <c r="D22" s="78">
        <v>80</v>
      </c>
      <c r="E22" s="45">
        <v>85</v>
      </c>
      <c r="F22" s="45">
        <v>90</v>
      </c>
      <c r="G22" s="45">
        <v>100</v>
      </c>
      <c r="H22" s="45" t="s">
        <v>22</v>
      </c>
      <c r="I22" s="47">
        <v>0.1</v>
      </c>
      <c r="J22" s="219" t="s">
        <v>147</v>
      </c>
      <c r="K22" s="220" t="s">
        <v>147</v>
      </c>
      <c r="L22" s="219" t="s">
        <v>202</v>
      </c>
    </row>
  </sheetData>
  <mergeCells count="26">
    <mergeCell ref="A21:A22"/>
    <mergeCell ref="A15:L15"/>
    <mergeCell ref="A16:L16"/>
    <mergeCell ref="A17:F17"/>
    <mergeCell ref="A19:A20"/>
    <mergeCell ref="B19:L19"/>
    <mergeCell ref="G17:L17"/>
    <mergeCell ref="A14:G14"/>
    <mergeCell ref="A13:G13"/>
    <mergeCell ref="A5:G5"/>
    <mergeCell ref="H5:L5"/>
    <mergeCell ref="A6:I6"/>
    <mergeCell ref="J6:L6"/>
    <mergeCell ref="A7:L7"/>
    <mergeCell ref="A8:L8"/>
    <mergeCell ref="A9:L9"/>
    <mergeCell ref="A10:L10"/>
    <mergeCell ref="A11:G11"/>
    <mergeCell ref="A12:G12"/>
    <mergeCell ref="A4:G4"/>
    <mergeCell ref="H4:L4"/>
    <mergeCell ref="B1:F1"/>
    <mergeCell ref="H2:L2"/>
    <mergeCell ref="A3:I3"/>
    <mergeCell ref="J3:L3"/>
    <mergeCell ref="A2:G2"/>
  </mergeCells>
  <printOptions horizontalCentered="1"/>
  <pageMargins left="0.23622047244094491" right="0.23622047244094491" top="0.35433070866141736" bottom="0.35433070866141736" header="0.31496062992125984" footer="0.31496062992125984"/>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DA69-2BB7-4C73-9D00-AF5E2BF3E22C}">
  <dimension ref="A1:K33"/>
  <sheetViews>
    <sheetView tabSelected="1" view="pageBreakPreview" topLeftCell="A23"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4.710937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81</v>
      </c>
      <c r="G2" s="115"/>
      <c r="H2" s="115"/>
      <c r="I2" s="115"/>
      <c r="J2" s="17"/>
      <c r="K2" s="17"/>
    </row>
    <row r="3" spans="1:11" ht="30.6" customHeight="1" x14ac:dyDescent="0.3">
      <c r="A3" s="86" t="s">
        <v>356</v>
      </c>
      <c r="B3" s="86"/>
      <c r="C3" s="86"/>
      <c r="D3" s="86"/>
      <c r="E3" s="86"/>
      <c r="F3" s="86"/>
      <c r="G3" s="86"/>
      <c r="H3" s="149" t="s">
        <v>87</v>
      </c>
      <c r="I3" s="149"/>
      <c r="J3" s="19"/>
      <c r="K3" s="19"/>
    </row>
    <row r="4" spans="1:11" ht="32.450000000000003" customHeight="1" x14ac:dyDescent="0.3">
      <c r="A4" s="86" t="s">
        <v>16</v>
      </c>
      <c r="B4" s="86"/>
      <c r="C4" s="86"/>
      <c r="D4" s="86"/>
      <c r="E4" s="86"/>
      <c r="F4" s="115" t="s">
        <v>82</v>
      </c>
      <c r="G4" s="115"/>
      <c r="H4" s="115"/>
      <c r="I4" s="115"/>
      <c r="J4" s="17"/>
      <c r="K4" s="17"/>
    </row>
    <row r="5" spans="1:11" ht="34.15" customHeight="1" x14ac:dyDescent="0.3">
      <c r="A5" s="86" t="s">
        <v>17</v>
      </c>
      <c r="B5" s="86"/>
      <c r="C5" s="86"/>
      <c r="D5" s="142" t="s">
        <v>212</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f>I19</f>
        <v>168100</v>
      </c>
      <c r="J7" s="26"/>
      <c r="K7" s="26"/>
    </row>
    <row r="8" spans="1:11" ht="28.5" hidden="1" customHeight="1" x14ac:dyDescent="0.3">
      <c r="A8" s="97" t="s">
        <v>58</v>
      </c>
      <c r="B8" s="98"/>
      <c r="C8" s="98"/>
      <c r="D8" s="98"/>
      <c r="E8" s="98"/>
      <c r="F8" s="98"/>
      <c r="G8" s="98"/>
      <c r="H8" s="99"/>
      <c r="I8" s="32">
        <f>I19-I7</f>
        <v>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69" t="s">
        <v>21</v>
      </c>
      <c r="B11" s="170"/>
      <c r="C11" s="170"/>
      <c r="D11" s="170"/>
      <c r="E11" s="170"/>
      <c r="F11" s="170"/>
      <c r="G11" s="170"/>
      <c r="H11" s="171"/>
      <c r="I11" s="34">
        <f>SUM(I7:J10)</f>
        <v>168100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213</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41.25" customHeight="1" x14ac:dyDescent="0.3">
      <c r="A15" s="118" t="s">
        <v>214</v>
      </c>
      <c r="B15" s="118"/>
      <c r="C15" s="118"/>
      <c r="D15" s="118"/>
      <c r="E15" s="118"/>
      <c r="F15" s="118"/>
      <c r="G15" s="118"/>
      <c r="H15" s="118"/>
      <c r="I15" s="118"/>
      <c r="J15" s="22"/>
      <c r="K15" s="22"/>
    </row>
    <row r="16" spans="1:11" ht="28.5" customHeight="1" x14ac:dyDescent="0.3">
      <c r="A16" s="117" t="s">
        <v>1</v>
      </c>
      <c r="B16" s="117"/>
      <c r="C16" s="117"/>
      <c r="D16" s="117"/>
      <c r="E16" s="117"/>
      <c r="F16" s="117"/>
      <c r="G16" s="126" t="s">
        <v>27</v>
      </c>
      <c r="H16" s="126"/>
      <c r="I16" s="126"/>
    </row>
    <row r="17" spans="1:9" ht="39.75" customHeight="1" x14ac:dyDescent="0.3">
      <c r="A17" s="117"/>
      <c r="B17" s="117"/>
      <c r="C17" s="117"/>
      <c r="D17" s="117"/>
      <c r="E17" s="117"/>
      <c r="F17" s="117"/>
      <c r="G17" s="39" t="s">
        <v>22</v>
      </c>
      <c r="H17" s="38" t="s">
        <v>35</v>
      </c>
      <c r="I17" s="38" t="s">
        <v>23</v>
      </c>
    </row>
    <row r="18" spans="1:9" ht="33.75" customHeight="1" x14ac:dyDescent="0.3">
      <c r="A18" s="114" t="s">
        <v>62</v>
      </c>
      <c r="B18" s="114"/>
      <c r="C18" s="114"/>
      <c r="D18" s="114"/>
      <c r="E18" s="114"/>
      <c r="F18" s="114"/>
      <c r="G18" s="14">
        <v>1</v>
      </c>
      <c r="H18" s="7">
        <v>168100</v>
      </c>
      <c r="I18" s="7">
        <f>H18*G18</f>
        <v>168100</v>
      </c>
    </row>
    <row r="19" spans="1:9" ht="29.25" customHeight="1" x14ac:dyDescent="0.3">
      <c r="A19" s="93" t="s">
        <v>42</v>
      </c>
      <c r="B19" s="94"/>
      <c r="C19" s="94"/>
      <c r="D19" s="94"/>
      <c r="E19" s="94"/>
      <c r="F19" s="95"/>
      <c r="G19" s="33"/>
      <c r="H19" s="33"/>
      <c r="I19" s="35">
        <f>SUM(I18)</f>
        <v>168100</v>
      </c>
    </row>
    <row r="20" spans="1:9" ht="32.450000000000003" customHeight="1" x14ac:dyDescent="0.3">
      <c r="A20" s="97" t="s">
        <v>24</v>
      </c>
      <c r="B20" s="98"/>
      <c r="C20" s="98"/>
      <c r="D20" s="98"/>
      <c r="E20" s="98"/>
      <c r="F20" s="98"/>
      <c r="G20" s="98"/>
      <c r="H20" s="98"/>
      <c r="I20" s="99"/>
    </row>
    <row r="21" spans="1:9" ht="33.75" customHeight="1" x14ac:dyDescent="0.3">
      <c r="A21" s="117" t="s">
        <v>1</v>
      </c>
      <c r="B21" s="117"/>
      <c r="C21" s="117"/>
      <c r="D21" s="117"/>
      <c r="E21" s="117"/>
      <c r="F21" s="30" t="s">
        <v>34</v>
      </c>
      <c r="G21" s="30" t="s">
        <v>31</v>
      </c>
      <c r="H21" s="30" t="s">
        <v>32</v>
      </c>
      <c r="I21" s="30" t="s">
        <v>33</v>
      </c>
    </row>
    <row r="22" spans="1:9" ht="34.5" customHeight="1" x14ac:dyDescent="0.3">
      <c r="A22" s="135" t="str">
        <f>F4</f>
        <v>შ.პ.ს. სარაგბო კლუბი ფირალები</v>
      </c>
      <c r="B22" s="135"/>
      <c r="C22" s="135"/>
      <c r="D22" s="135"/>
      <c r="E22" s="135"/>
      <c r="F22" s="13" t="s">
        <v>30</v>
      </c>
      <c r="G22" s="13" t="s">
        <v>30</v>
      </c>
      <c r="H22" s="13" t="s">
        <v>30</v>
      </c>
      <c r="I22" s="13" t="s">
        <v>30</v>
      </c>
    </row>
    <row r="23" spans="1:9" ht="33.75" customHeight="1" x14ac:dyDescent="0.3">
      <c r="A23" s="86" t="s">
        <v>25</v>
      </c>
      <c r="B23" s="86"/>
      <c r="C23" s="86"/>
      <c r="D23" s="86"/>
      <c r="E23" s="86"/>
      <c r="F23" s="86"/>
      <c r="G23" s="86"/>
      <c r="H23" s="86"/>
      <c r="I23" s="86"/>
    </row>
    <row r="24" spans="1:9" ht="26.25" customHeight="1" x14ac:dyDescent="0.3">
      <c r="A24" s="118" t="s">
        <v>215</v>
      </c>
      <c r="B24" s="118"/>
      <c r="C24" s="118"/>
      <c r="D24" s="118"/>
      <c r="E24" s="118"/>
      <c r="F24" s="118"/>
      <c r="G24" s="118"/>
      <c r="H24" s="118"/>
      <c r="I24" s="118"/>
    </row>
    <row r="25" spans="1:9" ht="26.25" customHeight="1" x14ac:dyDescent="0.3">
      <c r="A25" s="52"/>
      <c r="B25" s="52"/>
      <c r="C25" s="52"/>
      <c r="D25" s="52"/>
      <c r="E25" s="52"/>
      <c r="F25" s="52"/>
      <c r="G25" s="52"/>
      <c r="H25" s="52"/>
      <c r="I25" s="52"/>
    </row>
    <row r="26" spans="1:9" ht="26.25" customHeight="1" x14ac:dyDescent="0.3">
      <c r="A26" s="137" t="s">
        <v>40</v>
      </c>
      <c r="B26" s="137"/>
      <c r="C26" s="137"/>
      <c r="D26" s="137"/>
      <c r="E26" s="43" t="s">
        <v>0</v>
      </c>
      <c r="F26" s="43" t="s">
        <v>49</v>
      </c>
      <c r="G26" s="43" t="s">
        <v>51</v>
      </c>
      <c r="H26" s="43" t="s">
        <v>52</v>
      </c>
      <c r="I26" s="43" t="s">
        <v>53</v>
      </c>
    </row>
    <row r="27" spans="1:9" ht="26.25" customHeight="1" x14ac:dyDescent="0.3">
      <c r="A27" s="138" t="str">
        <f>F4</f>
        <v>შ.პ.ს. სარაგბო კლუბი ფირალები</v>
      </c>
      <c r="B27" s="138"/>
      <c r="C27" s="138"/>
      <c r="D27" s="138"/>
      <c r="E27" s="28">
        <v>149900</v>
      </c>
      <c r="F27" s="28">
        <f>I11</f>
        <v>168100</v>
      </c>
      <c r="G27" s="28">
        <v>198700</v>
      </c>
      <c r="H27" s="28">
        <v>225500</v>
      </c>
      <c r="I27" s="28">
        <v>239300</v>
      </c>
    </row>
    <row r="28" spans="1:9" ht="26.25" customHeight="1" x14ac:dyDescent="0.3">
      <c r="A28" s="52"/>
      <c r="B28" s="52"/>
      <c r="C28" s="52"/>
      <c r="D28" s="52"/>
      <c r="E28" s="52"/>
      <c r="F28" s="52"/>
      <c r="G28" s="52"/>
      <c r="H28" s="52"/>
      <c r="I28" s="52"/>
    </row>
    <row r="29" spans="1:9" ht="66" customHeight="1" x14ac:dyDescent="0.3">
      <c r="A29" s="136" t="s">
        <v>44</v>
      </c>
      <c r="B29" s="136"/>
      <c r="C29" s="136"/>
      <c r="D29" s="136"/>
      <c r="E29" s="150" t="s">
        <v>216</v>
      </c>
      <c r="F29" s="154"/>
      <c r="G29" s="154"/>
      <c r="H29" s="154"/>
      <c r="I29" s="155"/>
    </row>
    <row r="31" spans="1:9" ht="40.5" customHeight="1" x14ac:dyDescent="0.3">
      <c r="A31" s="30" t="s">
        <v>39</v>
      </c>
      <c r="B31" s="117" t="s">
        <v>26</v>
      </c>
      <c r="C31" s="117"/>
      <c r="D31" s="117"/>
      <c r="E31" s="117"/>
      <c r="F31" s="117"/>
      <c r="G31" s="117"/>
      <c r="H31" s="117"/>
      <c r="I31" s="117"/>
    </row>
    <row r="32" spans="1:9" ht="55.5" customHeight="1" x14ac:dyDescent="0.3">
      <c r="A32" s="131" t="s">
        <v>217</v>
      </c>
      <c r="B32" s="4" t="s">
        <v>11</v>
      </c>
      <c r="C32" s="4" t="s">
        <v>60</v>
      </c>
      <c r="D32" s="4" t="s">
        <v>61</v>
      </c>
      <c r="E32" s="4" t="s">
        <v>12</v>
      </c>
      <c r="F32" s="4" t="s">
        <v>29</v>
      </c>
      <c r="G32" s="4" t="s">
        <v>36</v>
      </c>
      <c r="H32" s="4" t="s">
        <v>13</v>
      </c>
      <c r="I32" s="4" t="s">
        <v>14</v>
      </c>
    </row>
    <row r="33" spans="1:9" ht="102.75" customHeight="1" x14ac:dyDescent="0.3">
      <c r="A33" s="131"/>
      <c r="B33" s="45" t="s">
        <v>218</v>
      </c>
      <c r="C33" s="45">
        <v>70</v>
      </c>
      <c r="D33" s="13">
        <v>80</v>
      </c>
      <c r="E33" s="45" t="s">
        <v>22</v>
      </c>
      <c r="F33" s="47">
        <v>0.1</v>
      </c>
      <c r="G33" s="50" t="s">
        <v>219</v>
      </c>
      <c r="H33" s="51" t="s">
        <v>147</v>
      </c>
      <c r="I33" s="46" t="s">
        <v>202</v>
      </c>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I20"/>
    <mergeCell ref="A32:A33"/>
    <mergeCell ref="A22:E22"/>
    <mergeCell ref="A23:I23"/>
    <mergeCell ref="A24:I24"/>
    <mergeCell ref="A29:D29"/>
    <mergeCell ref="B31:I31"/>
    <mergeCell ref="A26:D26"/>
    <mergeCell ref="A27:D27"/>
    <mergeCell ref="E29:I29"/>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BAF3-5524-43A8-838C-55FC3297F3D6}">
  <dimension ref="A1:K36"/>
  <sheetViews>
    <sheetView tabSelected="1" view="pageBreakPreview" topLeftCell="A17" zoomScaleNormal="100" zoomScaleSheetLayoutView="100" workbookViewId="0">
      <selection activeCell="H12" sqref="H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t="s">
        <v>81</v>
      </c>
      <c r="G2" s="115"/>
      <c r="H2" s="115"/>
      <c r="I2" s="115"/>
      <c r="J2" s="17"/>
      <c r="K2" s="17"/>
    </row>
    <row r="3" spans="1:11" ht="30.6" customHeight="1" x14ac:dyDescent="0.3">
      <c r="A3" s="86" t="s">
        <v>356</v>
      </c>
      <c r="B3" s="86"/>
      <c r="C3" s="86"/>
      <c r="D3" s="86"/>
      <c r="E3" s="86"/>
      <c r="F3" s="86"/>
      <c r="G3" s="86"/>
      <c r="H3" s="149" t="s">
        <v>86</v>
      </c>
      <c r="I3" s="149"/>
      <c r="J3" s="19"/>
      <c r="K3" s="19"/>
    </row>
    <row r="4" spans="1:11" ht="32.450000000000003" customHeight="1" x14ac:dyDescent="0.3">
      <c r="A4" s="117" t="s">
        <v>16</v>
      </c>
      <c r="B4" s="117"/>
      <c r="C4" s="117"/>
      <c r="D4" s="117"/>
      <c r="E4" s="117"/>
      <c r="F4" s="115" t="s">
        <v>83</v>
      </c>
      <c r="G4" s="115"/>
      <c r="H4" s="115"/>
      <c r="I4" s="115"/>
      <c r="J4" s="17"/>
      <c r="K4" s="17"/>
    </row>
    <row r="5" spans="1:11" ht="34.15" customHeight="1" x14ac:dyDescent="0.3">
      <c r="A5" s="86" t="s">
        <v>17</v>
      </c>
      <c r="B5" s="86"/>
      <c r="C5" s="86"/>
      <c r="D5" s="142" t="s">
        <v>209</v>
      </c>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f>I22</f>
        <v>543700</v>
      </c>
      <c r="J7" s="26"/>
      <c r="K7" s="26"/>
    </row>
    <row r="8" spans="1:11" ht="28.5" hidden="1" customHeight="1" x14ac:dyDescent="0.3">
      <c r="A8" s="97" t="s">
        <v>58</v>
      </c>
      <c r="B8" s="98"/>
      <c r="C8" s="98"/>
      <c r="D8" s="98"/>
      <c r="E8" s="98"/>
      <c r="F8" s="98"/>
      <c r="G8" s="98"/>
      <c r="H8" s="99"/>
      <c r="I8" s="32">
        <f>I22-I7</f>
        <v>0</v>
      </c>
      <c r="J8" s="25"/>
      <c r="K8" s="25"/>
    </row>
    <row r="9" spans="1:11" ht="24.75" hidden="1" customHeight="1" x14ac:dyDescent="0.3">
      <c r="A9" s="97" t="s">
        <v>57</v>
      </c>
      <c r="B9" s="98"/>
      <c r="C9" s="98"/>
      <c r="D9" s="98"/>
      <c r="E9" s="98"/>
      <c r="F9" s="98"/>
      <c r="G9" s="98"/>
      <c r="H9" s="99"/>
      <c r="I9" s="30"/>
      <c r="J9" s="26"/>
      <c r="K9" s="26"/>
    </row>
    <row r="10" spans="1:11" ht="26.25" hidden="1"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543700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t="s">
        <v>210</v>
      </c>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291" customHeight="1" x14ac:dyDescent="0.3">
      <c r="A15" s="118" t="s">
        <v>306</v>
      </c>
      <c r="B15" s="118"/>
      <c r="C15" s="118"/>
      <c r="D15" s="118"/>
      <c r="E15" s="118"/>
      <c r="F15" s="118"/>
      <c r="G15" s="118"/>
      <c r="H15" s="118"/>
      <c r="I15" s="118"/>
      <c r="J15" s="22"/>
      <c r="K15" s="22"/>
    </row>
    <row r="16" spans="1:11" ht="35.25"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33.75" customHeight="1" x14ac:dyDescent="0.3">
      <c r="A18" s="150" t="s">
        <v>67</v>
      </c>
      <c r="B18" s="154"/>
      <c r="C18" s="154"/>
      <c r="D18" s="154"/>
      <c r="E18" s="154"/>
      <c r="F18" s="155"/>
      <c r="G18" s="14">
        <v>27</v>
      </c>
      <c r="H18" s="7">
        <f>413200/27</f>
        <v>15303.703703703704</v>
      </c>
      <c r="I18" s="7">
        <f>H18*G18</f>
        <v>413200</v>
      </c>
    </row>
    <row r="19" spans="1:9" ht="33.75" customHeight="1" x14ac:dyDescent="0.3">
      <c r="A19" s="150" t="s">
        <v>78</v>
      </c>
      <c r="B19" s="154"/>
      <c r="C19" s="154"/>
      <c r="D19" s="154"/>
      <c r="E19" s="154"/>
      <c r="F19" s="155"/>
      <c r="G19" s="14">
        <v>1</v>
      </c>
      <c r="H19" s="7">
        <v>78500</v>
      </c>
      <c r="I19" s="7">
        <f t="shared" ref="I19:I21" si="0">H19*G19</f>
        <v>78500</v>
      </c>
    </row>
    <row r="20" spans="1:9" ht="33.75" customHeight="1" x14ac:dyDescent="0.3">
      <c r="A20" s="150" t="s">
        <v>69</v>
      </c>
      <c r="B20" s="154"/>
      <c r="C20" s="154"/>
      <c r="D20" s="154"/>
      <c r="E20" s="154"/>
      <c r="F20" s="155"/>
      <c r="G20" s="14">
        <v>1</v>
      </c>
      <c r="H20" s="7">
        <v>50000</v>
      </c>
      <c r="I20" s="7">
        <f t="shared" si="0"/>
        <v>50000</v>
      </c>
    </row>
    <row r="21" spans="1:9" ht="33.75" customHeight="1" x14ac:dyDescent="0.3">
      <c r="A21" s="150" t="s">
        <v>79</v>
      </c>
      <c r="B21" s="154"/>
      <c r="C21" s="154"/>
      <c r="D21" s="154"/>
      <c r="E21" s="154"/>
      <c r="F21" s="155"/>
      <c r="G21" s="14">
        <v>1</v>
      </c>
      <c r="H21" s="7">
        <v>2000</v>
      </c>
      <c r="I21" s="7">
        <f t="shared" si="0"/>
        <v>2000</v>
      </c>
    </row>
    <row r="22" spans="1:9" ht="29.25" customHeight="1" x14ac:dyDescent="0.3">
      <c r="A22" s="93" t="s">
        <v>42</v>
      </c>
      <c r="B22" s="94"/>
      <c r="C22" s="94"/>
      <c r="D22" s="94"/>
      <c r="E22" s="94"/>
      <c r="F22" s="95"/>
      <c r="G22" s="33"/>
      <c r="H22" s="33"/>
      <c r="I22" s="35">
        <f>SUM(I18:I21)</f>
        <v>543700</v>
      </c>
    </row>
    <row r="23" spans="1:9" ht="32.450000000000003" customHeight="1" x14ac:dyDescent="0.3">
      <c r="A23" s="97" t="s">
        <v>24</v>
      </c>
      <c r="B23" s="98"/>
      <c r="C23" s="98"/>
      <c r="D23" s="98"/>
      <c r="E23" s="98"/>
      <c r="F23" s="98"/>
      <c r="G23" s="98"/>
      <c r="H23" s="98"/>
      <c r="I23" s="99"/>
    </row>
    <row r="24" spans="1:9" ht="33.75" customHeight="1" x14ac:dyDescent="0.3">
      <c r="A24" s="117" t="s">
        <v>1</v>
      </c>
      <c r="B24" s="117"/>
      <c r="C24" s="117"/>
      <c r="D24" s="117"/>
      <c r="E24" s="117"/>
      <c r="F24" s="30" t="s">
        <v>34</v>
      </c>
      <c r="G24" s="30" t="s">
        <v>31</v>
      </c>
      <c r="H24" s="30" t="s">
        <v>32</v>
      </c>
      <c r="I24" s="30" t="s">
        <v>33</v>
      </c>
    </row>
    <row r="25" spans="1:9" ht="34.5" customHeight="1" x14ac:dyDescent="0.3">
      <c r="A25" s="172" t="str">
        <f>F4</f>
        <v>ააიპ ,,ბავშვთა საფეხბურთო კლუბი ქედა"</v>
      </c>
      <c r="B25" s="172"/>
      <c r="C25" s="172"/>
      <c r="D25" s="172"/>
      <c r="E25" s="172"/>
      <c r="F25" s="13" t="s">
        <v>30</v>
      </c>
      <c r="G25" s="13" t="s">
        <v>30</v>
      </c>
      <c r="H25" s="13" t="s">
        <v>30</v>
      </c>
      <c r="I25" s="13" t="s">
        <v>30</v>
      </c>
    </row>
    <row r="26" spans="1:9" ht="33.75" customHeight="1" x14ac:dyDescent="0.3">
      <c r="A26" s="86" t="s">
        <v>25</v>
      </c>
      <c r="B26" s="86"/>
      <c r="C26" s="86"/>
      <c r="D26" s="86"/>
      <c r="E26" s="86"/>
      <c r="F26" s="86"/>
      <c r="G26" s="86"/>
      <c r="H26" s="86"/>
      <c r="I26" s="86"/>
    </row>
    <row r="27" spans="1:9" ht="30" customHeight="1" x14ac:dyDescent="0.3">
      <c r="A27" s="118" t="s">
        <v>211</v>
      </c>
      <c r="B27" s="118"/>
      <c r="C27" s="118"/>
      <c r="D27" s="118"/>
      <c r="E27" s="118"/>
      <c r="F27" s="118"/>
      <c r="G27" s="118"/>
      <c r="H27" s="118"/>
      <c r="I27" s="118"/>
    </row>
    <row r="28" spans="1:9" ht="30" customHeight="1" x14ac:dyDescent="0.3">
      <c r="A28" s="52"/>
      <c r="B28" s="52"/>
      <c r="C28" s="52"/>
      <c r="D28" s="52"/>
      <c r="E28" s="52"/>
      <c r="F28" s="52"/>
      <c r="G28" s="52"/>
      <c r="H28" s="52"/>
      <c r="I28" s="52"/>
    </row>
    <row r="29" spans="1:9" ht="30" customHeight="1" x14ac:dyDescent="0.3">
      <c r="A29" s="137" t="s">
        <v>40</v>
      </c>
      <c r="B29" s="137"/>
      <c r="C29" s="137"/>
      <c r="D29" s="137"/>
      <c r="E29" s="43" t="s">
        <v>0</v>
      </c>
      <c r="F29" s="43" t="s">
        <v>49</v>
      </c>
      <c r="G29" s="43" t="s">
        <v>51</v>
      </c>
      <c r="H29" s="43" t="s">
        <v>52</v>
      </c>
      <c r="I29" s="43" t="s">
        <v>53</v>
      </c>
    </row>
    <row r="30" spans="1:9" ht="30" customHeight="1" x14ac:dyDescent="0.3">
      <c r="A30" s="138" t="str">
        <f>F4</f>
        <v>ააიპ ,,ბავშვთა საფეხბურთო კლუბი ქედა"</v>
      </c>
      <c r="B30" s="138"/>
      <c r="C30" s="138"/>
      <c r="D30" s="138"/>
      <c r="E30" s="28">
        <v>509000</v>
      </c>
      <c r="F30" s="28">
        <f>I11</f>
        <v>543700</v>
      </c>
      <c r="G30" s="28">
        <v>796400</v>
      </c>
      <c r="H30" s="28">
        <v>903500</v>
      </c>
      <c r="I30" s="28">
        <v>100800</v>
      </c>
    </row>
    <row r="31" spans="1:9" ht="30" customHeight="1" x14ac:dyDescent="0.3">
      <c r="A31" s="52"/>
      <c r="B31" s="52"/>
      <c r="C31" s="52"/>
      <c r="D31" s="52"/>
      <c r="E31" s="52"/>
      <c r="F31" s="52"/>
      <c r="G31" s="52"/>
      <c r="H31" s="52"/>
      <c r="I31" s="52"/>
    </row>
    <row r="32" spans="1:9" ht="87.75" customHeight="1" x14ac:dyDescent="0.3">
      <c r="A32" s="136" t="s">
        <v>44</v>
      </c>
      <c r="B32" s="136"/>
      <c r="C32" s="136"/>
      <c r="D32" s="136"/>
      <c r="E32" s="150" t="s">
        <v>322</v>
      </c>
      <c r="F32" s="154"/>
      <c r="G32" s="154"/>
      <c r="H32" s="154"/>
      <c r="I32" s="155"/>
    </row>
    <row r="34" spans="1:9" ht="24.75" customHeight="1" x14ac:dyDescent="0.3">
      <c r="A34" s="30" t="s">
        <v>39</v>
      </c>
      <c r="B34" s="117" t="s">
        <v>26</v>
      </c>
      <c r="C34" s="117"/>
      <c r="D34" s="117"/>
      <c r="E34" s="117"/>
      <c r="F34" s="117"/>
      <c r="G34" s="117"/>
      <c r="H34" s="117"/>
      <c r="I34" s="117"/>
    </row>
    <row r="35" spans="1:9" ht="55.5" customHeight="1" x14ac:dyDescent="0.3">
      <c r="A35" s="131" t="s">
        <v>344</v>
      </c>
      <c r="B35" s="4" t="s">
        <v>11</v>
      </c>
      <c r="C35" s="4" t="s">
        <v>60</v>
      </c>
      <c r="D35" s="4" t="s">
        <v>61</v>
      </c>
      <c r="E35" s="4" t="s">
        <v>12</v>
      </c>
      <c r="F35" s="15" t="s">
        <v>29</v>
      </c>
      <c r="G35" s="15" t="s">
        <v>36</v>
      </c>
      <c r="H35" s="15" t="s">
        <v>13</v>
      </c>
      <c r="I35" s="4" t="s">
        <v>14</v>
      </c>
    </row>
    <row r="36" spans="1:9" ht="102.75" customHeight="1" x14ac:dyDescent="0.3">
      <c r="A36" s="131"/>
      <c r="B36" s="45" t="s">
        <v>200</v>
      </c>
      <c r="C36" s="45" t="s">
        <v>367</v>
      </c>
      <c r="D36" s="45" t="s">
        <v>368</v>
      </c>
      <c r="E36" s="45" t="s">
        <v>22</v>
      </c>
      <c r="F36" s="47">
        <v>0.1</v>
      </c>
      <c r="G36" s="59" t="s">
        <v>201</v>
      </c>
      <c r="H36" s="60" t="s">
        <v>201</v>
      </c>
      <c r="I36" s="45" t="s">
        <v>202</v>
      </c>
    </row>
  </sheetData>
  <mergeCells count="37">
    <mergeCell ref="A9:H9"/>
    <mergeCell ref="B1:F1"/>
    <mergeCell ref="A2:E2"/>
    <mergeCell ref="F2:I2"/>
    <mergeCell ref="A3:G3"/>
    <mergeCell ref="H3:I3"/>
    <mergeCell ref="A4:E4"/>
    <mergeCell ref="F4:I4"/>
    <mergeCell ref="A5:C5"/>
    <mergeCell ref="D5:I5"/>
    <mergeCell ref="A6:H6"/>
    <mergeCell ref="A7:H7"/>
    <mergeCell ref="A8:H8"/>
    <mergeCell ref="A24:E24"/>
    <mergeCell ref="A10:H10"/>
    <mergeCell ref="A11:H11"/>
    <mergeCell ref="A12:I12"/>
    <mergeCell ref="A13:I13"/>
    <mergeCell ref="A14:I14"/>
    <mergeCell ref="A15:I15"/>
    <mergeCell ref="A16:F17"/>
    <mergeCell ref="G16:I16"/>
    <mergeCell ref="A18:F18"/>
    <mergeCell ref="A22:F22"/>
    <mergeCell ref="A23:I23"/>
    <mergeCell ref="A21:F21"/>
    <mergeCell ref="A20:F20"/>
    <mergeCell ref="A19:F19"/>
    <mergeCell ref="A35:A36"/>
    <mergeCell ref="A25:E25"/>
    <mergeCell ref="A26:I26"/>
    <mergeCell ref="A27:I27"/>
    <mergeCell ref="A32:D32"/>
    <mergeCell ref="B34:I34"/>
    <mergeCell ref="A29:D29"/>
    <mergeCell ref="A30:D30"/>
    <mergeCell ref="E32:I32"/>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C537-FE53-4866-92CC-B3B59FCC0703}">
  <dimension ref="A1:L28"/>
  <sheetViews>
    <sheetView view="pageBreakPreview" zoomScaleNormal="100" zoomScaleSheetLayoutView="100" workbookViewId="0">
      <selection activeCell="A12" sqref="A12:XFD14"/>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9" width="10.5703125" style="1" customWidth="1"/>
    <col min="10" max="10" width="11.42578125" style="1" customWidth="1"/>
    <col min="11" max="11" width="11.7109375" style="1" customWidth="1"/>
    <col min="12" max="12" width="11.5703125" style="1" customWidth="1"/>
    <col min="13" max="16384" width="9.140625" style="1"/>
  </cols>
  <sheetData>
    <row r="1" spans="1:12" x14ac:dyDescent="0.3">
      <c r="B1" s="108"/>
      <c r="C1" s="108"/>
      <c r="D1" s="108"/>
      <c r="E1" s="108"/>
      <c r="F1" s="108"/>
    </row>
    <row r="2" spans="1:12" ht="48.75" customHeight="1" x14ac:dyDescent="0.3">
      <c r="A2" s="109" t="s">
        <v>352</v>
      </c>
      <c r="B2" s="109"/>
      <c r="C2" s="109"/>
      <c r="D2" s="109"/>
      <c r="E2" s="109"/>
      <c r="F2" s="109"/>
      <c r="G2" s="12"/>
      <c r="H2" s="115" t="s">
        <v>81</v>
      </c>
      <c r="I2" s="115"/>
      <c r="J2" s="115"/>
      <c r="K2" s="115"/>
      <c r="L2" s="115"/>
    </row>
    <row r="3" spans="1:12" ht="30.6" customHeight="1" x14ac:dyDescent="0.3">
      <c r="A3" s="86" t="s">
        <v>356</v>
      </c>
      <c r="B3" s="86"/>
      <c r="C3" s="86"/>
      <c r="D3" s="86"/>
      <c r="E3" s="86"/>
      <c r="F3" s="86"/>
      <c r="G3" s="86"/>
      <c r="H3" s="86"/>
      <c r="I3" s="86"/>
      <c r="J3" s="111" t="s">
        <v>331</v>
      </c>
      <c r="K3" s="111"/>
      <c r="L3" s="111"/>
    </row>
    <row r="4" spans="1:12" ht="55.5" customHeight="1" x14ac:dyDescent="0.3">
      <c r="A4" s="86" t="s">
        <v>16</v>
      </c>
      <c r="B4" s="86"/>
      <c r="C4" s="86"/>
      <c r="D4" s="86"/>
      <c r="E4" s="86"/>
      <c r="F4" s="86"/>
      <c r="G4" s="86"/>
      <c r="H4" s="115" t="s">
        <v>332</v>
      </c>
      <c r="I4" s="115"/>
      <c r="J4" s="115"/>
      <c r="K4" s="115"/>
      <c r="L4" s="115"/>
    </row>
    <row r="5" spans="1:12" ht="34.9" customHeight="1" x14ac:dyDescent="0.3">
      <c r="A5" s="86" t="s">
        <v>17</v>
      </c>
      <c r="B5" s="86"/>
      <c r="C5" s="86"/>
      <c r="D5" s="86"/>
      <c r="E5" s="86"/>
      <c r="F5" s="86"/>
      <c r="G5" s="86"/>
      <c r="H5" s="111" t="s">
        <v>45</v>
      </c>
      <c r="I5" s="111"/>
      <c r="J5" s="111"/>
      <c r="K5" s="111"/>
      <c r="L5" s="111"/>
    </row>
    <row r="6" spans="1:12" ht="36.6" customHeight="1" x14ac:dyDescent="0.3">
      <c r="A6" s="86" t="s">
        <v>333</v>
      </c>
      <c r="B6" s="86"/>
      <c r="C6" s="86"/>
      <c r="D6" s="86"/>
      <c r="E6" s="86"/>
      <c r="F6" s="86"/>
      <c r="G6" s="86"/>
      <c r="H6" s="86"/>
      <c r="I6" s="86"/>
      <c r="J6" s="111" t="s">
        <v>54</v>
      </c>
      <c r="K6" s="111"/>
      <c r="L6" s="111"/>
    </row>
    <row r="7" spans="1:12" ht="30.6" customHeight="1" x14ac:dyDescent="0.3">
      <c r="A7" s="86" t="s">
        <v>18</v>
      </c>
      <c r="B7" s="86"/>
      <c r="C7" s="86"/>
      <c r="D7" s="86"/>
      <c r="E7" s="86"/>
      <c r="F7" s="86"/>
      <c r="G7" s="86"/>
      <c r="H7" s="86"/>
      <c r="I7" s="86"/>
      <c r="J7" s="86"/>
      <c r="K7" s="86"/>
      <c r="L7" s="86"/>
    </row>
    <row r="8" spans="1:12" ht="24.75" customHeight="1" x14ac:dyDescent="0.3">
      <c r="A8" s="118" t="s">
        <v>208</v>
      </c>
      <c r="B8" s="118"/>
      <c r="C8" s="118"/>
      <c r="D8" s="118"/>
      <c r="E8" s="118"/>
      <c r="F8" s="118"/>
      <c r="G8" s="118"/>
      <c r="H8" s="118"/>
      <c r="I8" s="118"/>
      <c r="J8" s="118"/>
      <c r="K8" s="118"/>
      <c r="L8" s="118"/>
    </row>
    <row r="9" spans="1:12" ht="31.9" customHeight="1" x14ac:dyDescent="0.3">
      <c r="A9" s="86" t="s">
        <v>19</v>
      </c>
      <c r="B9" s="86"/>
      <c r="C9" s="86"/>
      <c r="D9" s="86"/>
      <c r="E9" s="86"/>
      <c r="F9" s="86"/>
      <c r="G9" s="86"/>
      <c r="H9" s="86"/>
      <c r="I9" s="86"/>
      <c r="J9" s="86"/>
      <c r="K9" s="86"/>
      <c r="L9" s="86"/>
    </row>
    <row r="10" spans="1:12" ht="24.75" customHeight="1" x14ac:dyDescent="0.3">
      <c r="A10" s="118" t="s">
        <v>207</v>
      </c>
      <c r="B10" s="118"/>
      <c r="C10" s="118"/>
      <c r="D10" s="118"/>
      <c r="E10" s="118"/>
      <c r="F10" s="118"/>
      <c r="G10" s="118"/>
      <c r="H10" s="118"/>
      <c r="I10" s="118"/>
      <c r="J10" s="118"/>
      <c r="K10" s="118"/>
      <c r="L10" s="118"/>
    </row>
    <row r="11" spans="1:12" ht="61.9" customHeight="1" x14ac:dyDescent="0.3">
      <c r="A11" s="117" t="s">
        <v>40</v>
      </c>
      <c r="B11" s="117"/>
      <c r="C11" s="117"/>
      <c r="D11" s="117"/>
      <c r="E11" s="117"/>
      <c r="F11" s="117"/>
      <c r="G11" s="117"/>
      <c r="H11" s="4" t="s">
        <v>73</v>
      </c>
      <c r="I11" s="4" t="s">
        <v>74</v>
      </c>
      <c r="J11" s="4" t="s">
        <v>75</v>
      </c>
      <c r="K11" s="4" t="s">
        <v>76</v>
      </c>
      <c r="L11" s="4" t="s">
        <v>77</v>
      </c>
    </row>
    <row r="12" spans="1:12" ht="38.25" hidden="1" customHeight="1" x14ac:dyDescent="0.3">
      <c r="A12" s="176">
        <f>' ცარიელი 05 01 04 01'!F4</f>
        <v>0</v>
      </c>
      <c r="B12" s="176"/>
      <c r="C12" s="176"/>
      <c r="D12" s="176"/>
      <c r="E12" s="176"/>
      <c r="F12" s="176"/>
      <c r="G12" s="176"/>
      <c r="H12" s="28">
        <f>' ცარიელი 05 01 04 01'!E26</f>
        <v>0</v>
      </c>
      <c r="I12" s="28">
        <f>' ცარიელი 05 01 04 01'!F26</f>
        <v>0</v>
      </c>
      <c r="J12" s="28">
        <f>' ცარიელი 05 01 04 01'!G26</f>
        <v>0</v>
      </c>
      <c r="K12" s="28">
        <f>' ცარიელი 05 01 04 01'!H26</f>
        <v>0</v>
      </c>
      <c r="L12" s="28">
        <f>' ცარიელი 05 01 04 01'!I26</f>
        <v>0</v>
      </c>
    </row>
    <row r="13" spans="1:12" ht="38.25" hidden="1" customHeight="1" x14ac:dyDescent="0.3">
      <c r="A13" s="173">
        <f>'ცარიელი 05 01 04 02'!F4</f>
        <v>0</v>
      </c>
      <c r="B13" s="174"/>
      <c r="C13" s="174"/>
      <c r="D13" s="174"/>
      <c r="E13" s="174"/>
      <c r="F13" s="174"/>
      <c r="G13" s="175"/>
      <c r="H13" s="28">
        <f>'ცარიელი 05 01 04 02'!E26</f>
        <v>0</v>
      </c>
      <c r="I13" s="28">
        <f>'ცარიელი 05 01 04 02'!F26</f>
        <v>0</v>
      </c>
      <c r="J13" s="28">
        <f>'ცარიელი 05 01 04 02'!G26</f>
        <v>0</v>
      </c>
      <c r="K13" s="28">
        <f>'ცარიელი 05 01 04 02'!H26</f>
        <v>0</v>
      </c>
      <c r="L13" s="28">
        <f>'ცარიელი 05 01 04 02'!I26</f>
        <v>0</v>
      </c>
    </row>
    <row r="14" spans="1:12" ht="36" hidden="1" customHeight="1" x14ac:dyDescent="0.3">
      <c r="A14" s="173">
        <f>'ცარიელი 05 01 04 03'!F4</f>
        <v>0</v>
      </c>
      <c r="B14" s="174"/>
      <c r="C14" s="174"/>
      <c r="D14" s="174"/>
      <c r="E14" s="174"/>
      <c r="F14" s="174"/>
      <c r="G14" s="175"/>
      <c r="H14" s="28">
        <f>'ცარიელი 05 01 04 03'!E26</f>
        <v>0</v>
      </c>
      <c r="I14" s="28">
        <f>'ცარიელი 05 01 04 03'!F26</f>
        <v>0</v>
      </c>
      <c r="J14" s="28">
        <f>'ცარიელი 05 01 04 03'!G26</f>
        <v>0</v>
      </c>
      <c r="K14" s="28">
        <f>'ცარიელი 05 01 04 03'!H26</f>
        <v>0</v>
      </c>
      <c r="L14" s="28">
        <f>'ცარიელი 05 01 04 03'!I26</f>
        <v>0</v>
      </c>
    </row>
    <row r="15" spans="1:12" ht="36" customHeight="1" x14ac:dyDescent="0.3">
      <c r="A15" s="123" t="s">
        <v>197</v>
      </c>
      <c r="B15" s="124"/>
      <c r="C15" s="124"/>
      <c r="D15" s="124"/>
      <c r="E15" s="124"/>
      <c r="F15" s="124"/>
      <c r="G15" s="125"/>
      <c r="H15" s="28">
        <v>206400</v>
      </c>
      <c r="I15" s="28">
        <v>0</v>
      </c>
      <c r="J15" s="28">
        <v>0</v>
      </c>
      <c r="K15" s="28">
        <v>0</v>
      </c>
      <c r="L15" s="28">
        <v>0</v>
      </c>
    </row>
    <row r="16" spans="1:12" ht="36" customHeight="1" x14ac:dyDescent="0.3">
      <c r="A16" s="123" t="s">
        <v>198</v>
      </c>
      <c r="B16" s="124"/>
      <c r="C16" s="124"/>
      <c r="D16" s="124"/>
      <c r="E16" s="124"/>
      <c r="F16" s="124"/>
      <c r="G16" s="125"/>
      <c r="H16" s="28">
        <v>140500</v>
      </c>
      <c r="I16" s="28">
        <v>0</v>
      </c>
      <c r="J16" s="28">
        <v>0</v>
      </c>
      <c r="K16" s="28">
        <v>0</v>
      </c>
      <c r="L16" s="28">
        <v>0</v>
      </c>
    </row>
    <row r="17" spans="1:12" ht="36" customHeight="1" x14ac:dyDescent="0.3">
      <c r="A17" s="123" t="s">
        <v>199</v>
      </c>
      <c r="B17" s="124"/>
      <c r="C17" s="124"/>
      <c r="D17" s="124"/>
      <c r="E17" s="124"/>
      <c r="F17" s="124"/>
      <c r="G17" s="125"/>
      <c r="H17" s="28">
        <v>109000</v>
      </c>
      <c r="I17" s="28">
        <v>0</v>
      </c>
      <c r="J17" s="28">
        <v>0</v>
      </c>
      <c r="K17" s="28">
        <v>0</v>
      </c>
      <c r="L17" s="28">
        <v>0</v>
      </c>
    </row>
    <row r="18" spans="1:12" ht="36" customHeight="1" x14ac:dyDescent="0.3">
      <c r="A18" s="123" t="s">
        <v>205</v>
      </c>
      <c r="B18" s="124"/>
      <c r="C18" s="124"/>
      <c r="D18" s="124"/>
      <c r="E18" s="124"/>
      <c r="F18" s="124"/>
      <c r="G18" s="125"/>
      <c r="H18" s="28">
        <v>215100</v>
      </c>
      <c r="I18" s="28">
        <v>0</v>
      </c>
      <c r="J18" s="28">
        <v>0</v>
      </c>
      <c r="K18" s="28">
        <v>0</v>
      </c>
      <c r="L18" s="28">
        <v>0</v>
      </c>
    </row>
    <row r="19" spans="1:12" ht="36" customHeight="1" x14ac:dyDescent="0.3">
      <c r="A19" s="123" t="s">
        <v>206</v>
      </c>
      <c r="B19" s="124"/>
      <c r="C19" s="124"/>
      <c r="D19" s="124"/>
      <c r="E19" s="124"/>
      <c r="F19" s="124"/>
      <c r="G19" s="125"/>
      <c r="H19" s="28">
        <v>180000</v>
      </c>
      <c r="I19" s="28">
        <v>0</v>
      </c>
      <c r="J19" s="28">
        <v>0</v>
      </c>
      <c r="K19" s="28">
        <v>0</v>
      </c>
      <c r="L19" s="28">
        <v>0</v>
      </c>
    </row>
    <row r="20" spans="1:12" ht="38.450000000000003" customHeight="1" x14ac:dyDescent="0.3">
      <c r="A20" s="116" t="s">
        <v>204</v>
      </c>
      <c r="B20" s="116"/>
      <c r="C20" s="116"/>
      <c r="D20" s="116"/>
      <c r="E20" s="116"/>
      <c r="F20" s="116"/>
      <c r="G20" s="116"/>
      <c r="H20" s="37">
        <f>SUM(H12:H14)</f>
        <v>0</v>
      </c>
      <c r="I20" s="37">
        <f>SUM(I12:I14)</f>
        <v>0</v>
      </c>
      <c r="J20" s="37">
        <f>SUM(J12:J14)</f>
        <v>0</v>
      </c>
      <c r="K20" s="37">
        <f>SUM(K12:K14)</f>
        <v>0</v>
      </c>
      <c r="L20" s="37">
        <f>SUM(L12:L14)</f>
        <v>0</v>
      </c>
    </row>
    <row r="21" spans="1:12" ht="30.75" customHeight="1" x14ac:dyDescent="0.3">
      <c r="A21" s="97" t="s">
        <v>25</v>
      </c>
      <c r="B21" s="98"/>
      <c r="C21" s="98"/>
      <c r="D21" s="98"/>
      <c r="E21" s="98"/>
      <c r="F21" s="98"/>
      <c r="G21" s="98"/>
      <c r="H21" s="98"/>
      <c r="I21" s="98"/>
      <c r="J21" s="98"/>
      <c r="K21" s="98"/>
      <c r="L21" s="99"/>
    </row>
    <row r="22" spans="1:12" ht="38.25" customHeight="1" x14ac:dyDescent="0.3">
      <c r="A22" s="165" t="s">
        <v>335</v>
      </c>
      <c r="B22" s="166"/>
      <c r="C22" s="166"/>
      <c r="D22" s="166"/>
      <c r="E22" s="166"/>
      <c r="F22" s="166"/>
      <c r="G22" s="166"/>
      <c r="H22" s="166"/>
      <c r="I22" s="166"/>
      <c r="J22" s="166"/>
      <c r="K22" s="166"/>
      <c r="L22" s="167"/>
    </row>
    <row r="23" spans="1:12" ht="145.5" customHeight="1" x14ac:dyDescent="0.3">
      <c r="A23" s="168" t="s">
        <v>43</v>
      </c>
      <c r="B23" s="168"/>
      <c r="C23" s="168"/>
      <c r="D23" s="168"/>
      <c r="E23" s="168"/>
      <c r="F23" s="168"/>
      <c r="G23" s="120" t="s">
        <v>323</v>
      </c>
      <c r="H23" s="121"/>
      <c r="I23" s="121"/>
      <c r="J23" s="121"/>
      <c r="K23" s="121"/>
      <c r="L23" s="122"/>
    </row>
    <row r="25" spans="1:12" ht="25.5" customHeight="1" x14ac:dyDescent="0.3">
      <c r="A25" s="100" t="s">
        <v>39</v>
      </c>
      <c r="B25" s="127" t="s">
        <v>26</v>
      </c>
      <c r="C25" s="128"/>
      <c r="D25" s="128"/>
      <c r="E25" s="128"/>
      <c r="F25" s="128"/>
      <c r="G25" s="128"/>
      <c r="H25" s="128"/>
      <c r="I25" s="128"/>
      <c r="J25" s="128"/>
      <c r="K25" s="128"/>
      <c r="L25" s="129"/>
    </row>
    <row r="26" spans="1:12" ht="57" customHeight="1" x14ac:dyDescent="0.3">
      <c r="A26" s="177"/>
      <c r="B26" s="16" t="s">
        <v>11</v>
      </c>
      <c r="C26" s="58" t="s">
        <v>63</v>
      </c>
      <c r="D26" s="16" t="s">
        <v>49</v>
      </c>
      <c r="E26" s="16" t="s">
        <v>51</v>
      </c>
      <c r="F26" s="16" t="s">
        <v>52</v>
      </c>
      <c r="G26" s="44" t="s">
        <v>53</v>
      </c>
      <c r="H26" s="16" t="s">
        <v>12</v>
      </c>
      <c r="I26" s="16" t="s">
        <v>29</v>
      </c>
      <c r="J26" s="16" t="s">
        <v>36</v>
      </c>
      <c r="K26" s="16" t="s">
        <v>13</v>
      </c>
      <c r="L26" s="16" t="s">
        <v>14</v>
      </c>
    </row>
    <row r="27" spans="1:12" ht="90" customHeight="1" x14ac:dyDescent="0.3">
      <c r="A27" s="84" t="s">
        <v>334</v>
      </c>
      <c r="B27" s="181" t="s">
        <v>346</v>
      </c>
      <c r="C27" s="178">
        <v>4</v>
      </c>
      <c r="D27" s="178">
        <v>5</v>
      </c>
      <c r="E27" s="178">
        <v>5</v>
      </c>
      <c r="F27" s="178">
        <v>5</v>
      </c>
      <c r="G27" s="178">
        <v>5</v>
      </c>
      <c r="H27" s="178" t="s">
        <v>22</v>
      </c>
      <c r="I27" s="179">
        <v>0.1</v>
      </c>
      <c r="J27" s="178" t="s">
        <v>203</v>
      </c>
      <c r="K27" s="180" t="s">
        <v>203</v>
      </c>
      <c r="L27" s="178" t="s">
        <v>202</v>
      </c>
    </row>
    <row r="28" spans="1:12" ht="22.5" customHeight="1" x14ac:dyDescent="0.3">
      <c r="A28" s="85"/>
      <c r="B28" s="182"/>
      <c r="C28" s="178"/>
      <c r="D28" s="178"/>
      <c r="E28" s="178"/>
      <c r="F28" s="178"/>
      <c r="G28" s="178"/>
      <c r="H28" s="178"/>
      <c r="I28" s="179"/>
      <c r="J28" s="178"/>
      <c r="K28" s="180"/>
      <c r="L28" s="178"/>
    </row>
  </sheetData>
  <mergeCells count="43">
    <mergeCell ref="A25:A26"/>
    <mergeCell ref="B25:L25"/>
    <mergeCell ref="G23:L23"/>
    <mergeCell ref="H27:H28"/>
    <mergeCell ref="C27:C28"/>
    <mergeCell ref="D27:D28"/>
    <mergeCell ref="E27:E28"/>
    <mergeCell ref="F27:F28"/>
    <mergeCell ref="G27:G28"/>
    <mergeCell ref="I27:I28"/>
    <mergeCell ref="J27:J28"/>
    <mergeCell ref="K27:K28"/>
    <mergeCell ref="L27:L28"/>
    <mergeCell ref="A27:A28"/>
    <mergeCell ref="B27:B28"/>
    <mergeCell ref="A9:L9"/>
    <mergeCell ref="A10:L10"/>
    <mergeCell ref="A11:G11"/>
    <mergeCell ref="A12:G12"/>
    <mergeCell ref="A13:G13"/>
    <mergeCell ref="A14:G14"/>
    <mergeCell ref="A20:G20"/>
    <mergeCell ref="A21:L21"/>
    <mergeCell ref="A22:L22"/>
    <mergeCell ref="A23:F23"/>
    <mergeCell ref="A15:G15"/>
    <mergeCell ref="A16:G16"/>
    <mergeCell ref="A17:G17"/>
    <mergeCell ref="A18:G18"/>
    <mergeCell ref="A19:G19"/>
    <mergeCell ref="A8:L8"/>
    <mergeCell ref="B1:F1"/>
    <mergeCell ref="A2:F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C19D-522C-4206-B69F-004563B2D59B}">
  <sheetPr>
    <tabColor rgb="FFC00000"/>
  </sheetPr>
  <dimension ref="A1:K32"/>
  <sheetViews>
    <sheetView view="pageBreakPreview" zoomScaleNormal="100" zoomScaleSheetLayoutView="100" workbookViewId="0">
      <selection activeCell="B1" sqref="B1:F1"/>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6.42578125" style="1" customWidth="1"/>
    <col min="10" max="16384" width="9.140625" style="1"/>
  </cols>
  <sheetData>
    <row r="1" spans="1:11" x14ac:dyDescent="0.3">
      <c r="B1" s="108"/>
      <c r="C1" s="108"/>
      <c r="D1" s="108"/>
      <c r="E1" s="108"/>
      <c r="F1" s="108"/>
    </row>
    <row r="2" spans="1:11" ht="31.15" customHeight="1" x14ac:dyDescent="0.3">
      <c r="A2" s="109" t="s">
        <v>15</v>
      </c>
      <c r="B2" s="109"/>
      <c r="C2" s="109"/>
      <c r="D2" s="109"/>
      <c r="E2" s="109"/>
      <c r="F2" s="115"/>
      <c r="G2" s="115"/>
      <c r="H2" s="115"/>
      <c r="I2" s="115"/>
      <c r="J2" s="17"/>
      <c r="K2" s="17"/>
    </row>
    <row r="3" spans="1:11" ht="30.6" customHeight="1" x14ac:dyDescent="0.3">
      <c r="A3" s="86" t="s">
        <v>356</v>
      </c>
      <c r="B3" s="86"/>
      <c r="C3" s="86"/>
      <c r="D3" s="86"/>
      <c r="E3" s="86"/>
      <c r="F3" s="86"/>
      <c r="G3" s="86"/>
      <c r="H3" s="149" t="s">
        <v>336</v>
      </c>
      <c r="I3" s="149"/>
      <c r="J3" s="19"/>
      <c r="K3" s="19"/>
    </row>
    <row r="4" spans="1:11" ht="32.450000000000003" customHeight="1" x14ac:dyDescent="0.3">
      <c r="A4" s="117" t="s">
        <v>16</v>
      </c>
      <c r="B4" s="117"/>
      <c r="C4" s="117"/>
      <c r="D4" s="117"/>
      <c r="E4" s="117"/>
      <c r="F4" s="115"/>
      <c r="G4" s="115"/>
      <c r="H4" s="115"/>
      <c r="I4" s="115"/>
      <c r="J4" s="17"/>
      <c r="K4" s="17"/>
    </row>
    <row r="5" spans="1:11" ht="34.15" customHeight="1" x14ac:dyDescent="0.3">
      <c r="A5" s="86" t="s">
        <v>17</v>
      </c>
      <c r="B5" s="86"/>
      <c r="C5" s="86"/>
      <c r="D5" s="142"/>
      <c r="E5" s="142"/>
      <c r="F5" s="142"/>
      <c r="G5" s="142"/>
      <c r="H5" s="142"/>
      <c r="I5" s="142"/>
      <c r="J5" s="20"/>
      <c r="K5" s="20"/>
    </row>
    <row r="6" spans="1:11" ht="34.15" customHeight="1" x14ac:dyDescent="0.3">
      <c r="A6" s="127" t="s">
        <v>20</v>
      </c>
      <c r="B6" s="128"/>
      <c r="C6" s="128"/>
      <c r="D6" s="128"/>
      <c r="E6" s="128"/>
      <c r="F6" s="128"/>
      <c r="G6" s="128"/>
      <c r="H6" s="129"/>
      <c r="I6" s="29" t="s">
        <v>54</v>
      </c>
      <c r="J6" s="24"/>
      <c r="K6" s="24"/>
    </row>
    <row r="7" spans="1:11" ht="30.75" customHeight="1" x14ac:dyDescent="0.3">
      <c r="A7" s="97" t="s">
        <v>56</v>
      </c>
      <c r="B7" s="98"/>
      <c r="C7" s="98"/>
      <c r="D7" s="98"/>
      <c r="E7" s="98"/>
      <c r="F7" s="98"/>
      <c r="G7" s="98"/>
      <c r="H7" s="99"/>
      <c r="I7" s="36">
        <v>0</v>
      </c>
      <c r="J7" s="26"/>
      <c r="K7" s="26"/>
    </row>
    <row r="8" spans="1:11" ht="28.5" customHeight="1" x14ac:dyDescent="0.3">
      <c r="A8" s="97" t="s">
        <v>58</v>
      </c>
      <c r="B8" s="98"/>
      <c r="C8" s="98"/>
      <c r="D8" s="98"/>
      <c r="E8" s="98"/>
      <c r="F8" s="98"/>
      <c r="G8" s="98"/>
      <c r="H8" s="99"/>
      <c r="I8" s="32">
        <f>I19-I7</f>
        <v>0</v>
      </c>
      <c r="J8" s="25"/>
      <c r="K8" s="25"/>
    </row>
    <row r="9" spans="1:11" ht="24.75" customHeight="1" x14ac:dyDescent="0.3">
      <c r="A9" s="97" t="s">
        <v>57</v>
      </c>
      <c r="B9" s="98"/>
      <c r="C9" s="98"/>
      <c r="D9" s="98"/>
      <c r="E9" s="98"/>
      <c r="F9" s="98"/>
      <c r="G9" s="98"/>
      <c r="H9" s="99"/>
      <c r="I9" s="30"/>
      <c r="J9" s="26"/>
      <c r="K9" s="26"/>
    </row>
    <row r="10" spans="1:11" ht="26.25" customHeight="1" x14ac:dyDescent="0.3">
      <c r="A10" s="143" t="s">
        <v>37</v>
      </c>
      <c r="B10" s="144"/>
      <c r="C10" s="144"/>
      <c r="D10" s="144"/>
      <c r="E10" s="144"/>
      <c r="F10" s="144"/>
      <c r="G10" s="144"/>
      <c r="H10" s="145"/>
      <c r="I10" s="31"/>
      <c r="J10" s="26"/>
      <c r="K10" s="26"/>
    </row>
    <row r="11" spans="1:11" ht="34.15" customHeight="1" x14ac:dyDescent="0.3">
      <c r="A11" s="146" t="s">
        <v>21</v>
      </c>
      <c r="B11" s="147"/>
      <c r="C11" s="147"/>
      <c r="D11" s="147"/>
      <c r="E11" s="147"/>
      <c r="F11" s="147"/>
      <c r="G11" s="147"/>
      <c r="H11" s="148"/>
      <c r="I11" s="34">
        <f>SUM(I7:J10)</f>
        <v>0</v>
      </c>
      <c r="J11" s="23"/>
      <c r="K11" s="23"/>
    </row>
    <row r="12" spans="1:11" ht="27.75" customHeight="1" x14ac:dyDescent="0.3">
      <c r="A12" s="86" t="s">
        <v>18</v>
      </c>
      <c r="B12" s="86"/>
      <c r="C12" s="86"/>
      <c r="D12" s="86"/>
      <c r="E12" s="86"/>
      <c r="F12" s="86"/>
      <c r="G12" s="86"/>
      <c r="H12" s="86"/>
      <c r="I12" s="86"/>
      <c r="J12" s="18"/>
      <c r="K12" s="18"/>
    </row>
    <row r="13" spans="1:11" ht="36" customHeight="1" x14ac:dyDescent="0.3">
      <c r="A13" s="118"/>
      <c r="B13" s="118"/>
      <c r="C13" s="118"/>
      <c r="D13" s="118"/>
      <c r="E13" s="118"/>
      <c r="F13" s="118"/>
      <c r="G13" s="118"/>
      <c r="H13" s="118"/>
      <c r="I13" s="118"/>
      <c r="J13" s="21"/>
      <c r="K13" s="21"/>
    </row>
    <row r="14" spans="1:11" ht="34.5" customHeight="1" x14ac:dyDescent="0.3">
      <c r="A14" s="86" t="s">
        <v>19</v>
      </c>
      <c r="B14" s="86"/>
      <c r="C14" s="86"/>
      <c r="D14" s="86"/>
      <c r="E14" s="86"/>
      <c r="F14" s="86"/>
      <c r="G14" s="86"/>
      <c r="H14" s="86"/>
      <c r="I14" s="86"/>
      <c r="J14" s="18"/>
      <c r="K14" s="18"/>
    </row>
    <row r="15" spans="1:11" ht="57" customHeight="1" x14ac:dyDescent="0.3">
      <c r="A15" s="118"/>
      <c r="B15" s="118"/>
      <c r="C15" s="118"/>
      <c r="D15" s="118"/>
      <c r="E15" s="118"/>
      <c r="F15" s="118"/>
      <c r="G15" s="118"/>
      <c r="H15" s="118"/>
      <c r="I15" s="118"/>
      <c r="J15" s="22"/>
      <c r="K15" s="22"/>
    </row>
    <row r="16" spans="1:11" ht="35.25" customHeight="1" x14ac:dyDescent="0.3">
      <c r="A16" s="117" t="s">
        <v>1</v>
      </c>
      <c r="B16" s="117"/>
      <c r="C16" s="117"/>
      <c r="D16" s="117"/>
      <c r="E16" s="117"/>
      <c r="F16" s="117"/>
      <c r="G16" s="126" t="s">
        <v>27</v>
      </c>
      <c r="H16" s="126"/>
      <c r="I16" s="126"/>
    </row>
    <row r="17" spans="1:9" ht="46.5" customHeight="1" x14ac:dyDescent="0.3">
      <c r="A17" s="117"/>
      <c r="B17" s="117"/>
      <c r="C17" s="117"/>
      <c r="D17" s="117"/>
      <c r="E17" s="117"/>
      <c r="F17" s="117"/>
      <c r="G17" s="31" t="s">
        <v>22</v>
      </c>
      <c r="H17" s="6" t="s">
        <v>35</v>
      </c>
      <c r="I17" s="6" t="s">
        <v>23</v>
      </c>
    </row>
    <row r="18" spans="1:9" ht="33.75" customHeight="1" x14ac:dyDescent="0.3">
      <c r="A18" s="114" t="s">
        <v>66</v>
      </c>
      <c r="B18" s="114"/>
      <c r="C18" s="114"/>
      <c r="D18" s="114"/>
      <c r="E18" s="114"/>
      <c r="F18" s="114"/>
      <c r="G18" s="14">
        <v>1</v>
      </c>
      <c r="H18" s="7"/>
      <c r="I18" s="7">
        <f>H18*G18</f>
        <v>0</v>
      </c>
    </row>
    <row r="19" spans="1:9" ht="29.25" customHeight="1" x14ac:dyDescent="0.3">
      <c r="A19" s="93" t="s">
        <v>42</v>
      </c>
      <c r="B19" s="94"/>
      <c r="C19" s="94"/>
      <c r="D19" s="94"/>
      <c r="E19" s="94"/>
      <c r="F19" s="95"/>
      <c r="G19" s="33"/>
      <c r="H19" s="33"/>
      <c r="I19" s="27">
        <f>SUM(I18)</f>
        <v>0</v>
      </c>
    </row>
    <row r="20" spans="1:9" ht="32.450000000000003" customHeight="1" x14ac:dyDescent="0.3">
      <c r="A20" s="86" t="s">
        <v>24</v>
      </c>
      <c r="B20" s="86"/>
      <c r="C20" s="86"/>
      <c r="D20" s="86"/>
      <c r="E20" s="86"/>
      <c r="F20" s="86"/>
      <c r="G20" s="12"/>
      <c r="H20" s="12"/>
      <c r="I20" s="12"/>
    </row>
    <row r="21" spans="1:9" ht="33.75" customHeight="1" x14ac:dyDescent="0.3">
      <c r="A21" s="117" t="s">
        <v>1</v>
      </c>
      <c r="B21" s="117"/>
      <c r="C21" s="117"/>
      <c r="D21" s="117"/>
      <c r="E21" s="117"/>
      <c r="F21" s="30" t="s">
        <v>34</v>
      </c>
      <c r="G21" s="30" t="s">
        <v>31</v>
      </c>
      <c r="H21" s="30" t="s">
        <v>32</v>
      </c>
      <c r="I21" s="30" t="s">
        <v>33</v>
      </c>
    </row>
    <row r="22" spans="1:9" ht="34.5" customHeight="1" x14ac:dyDescent="0.3">
      <c r="A22" s="172">
        <f>F4</f>
        <v>0</v>
      </c>
      <c r="B22" s="172"/>
      <c r="C22" s="172"/>
      <c r="D22" s="172"/>
      <c r="E22" s="172"/>
      <c r="F22" s="13" t="s">
        <v>30</v>
      </c>
      <c r="G22" s="13" t="s">
        <v>30</v>
      </c>
      <c r="H22" s="13" t="s">
        <v>30</v>
      </c>
      <c r="I22" s="13" t="s">
        <v>30</v>
      </c>
    </row>
    <row r="23" spans="1:9" ht="33.75" customHeight="1" x14ac:dyDescent="0.3">
      <c r="A23" s="86" t="s">
        <v>25</v>
      </c>
      <c r="B23" s="86"/>
      <c r="C23" s="86"/>
      <c r="D23" s="86"/>
      <c r="E23" s="86"/>
      <c r="F23" s="86"/>
      <c r="G23" s="86"/>
      <c r="H23" s="86"/>
      <c r="I23" s="86"/>
    </row>
    <row r="24" spans="1:9" ht="45.75" customHeight="1" x14ac:dyDescent="0.3">
      <c r="A24" s="118"/>
      <c r="B24" s="118"/>
      <c r="C24" s="118"/>
      <c r="D24" s="118"/>
      <c r="E24" s="118"/>
      <c r="F24" s="118"/>
      <c r="G24" s="118"/>
      <c r="H24" s="118"/>
      <c r="I24" s="118"/>
    </row>
    <row r="25" spans="1:9" ht="45.75" customHeight="1" x14ac:dyDescent="0.3">
      <c r="A25" s="137" t="s">
        <v>40</v>
      </c>
      <c r="B25" s="137"/>
      <c r="C25" s="137"/>
      <c r="D25" s="137"/>
      <c r="E25" s="43" t="s">
        <v>0</v>
      </c>
      <c r="F25" s="43" t="s">
        <v>49</v>
      </c>
      <c r="G25" s="43" t="s">
        <v>51</v>
      </c>
      <c r="H25" s="43" t="s">
        <v>52</v>
      </c>
      <c r="I25" s="43" t="s">
        <v>53</v>
      </c>
    </row>
    <row r="26" spans="1:9" ht="45.75" customHeight="1" x14ac:dyDescent="0.3">
      <c r="A26" s="138">
        <f>F1</f>
        <v>0</v>
      </c>
      <c r="B26" s="138"/>
      <c r="C26" s="138"/>
      <c r="D26" s="138"/>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36" t="s">
        <v>44</v>
      </c>
      <c r="B28" s="136"/>
      <c r="C28" s="136"/>
      <c r="D28" s="136"/>
      <c r="E28" s="150"/>
      <c r="F28" s="154"/>
      <c r="G28" s="154"/>
      <c r="H28" s="154"/>
      <c r="I28" s="155"/>
    </row>
    <row r="30" spans="1:9" ht="40.5" customHeight="1" x14ac:dyDescent="0.3">
      <c r="A30" s="30" t="s">
        <v>39</v>
      </c>
      <c r="B30" s="117" t="s">
        <v>26</v>
      </c>
      <c r="C30" s="117"/>
      <c r="D30" s="117"/>
      <c r="E30" s="117"/>
      <c r="F30" s="117"/>
      <c r="G30" s="117"/>
      <c r="H30" s="117"/>
      <c r="I30" s="117"/>
    </row>
    <row r="31" spans="1:9" ht="55.5" customHeight="1" x14ac:dyDescent="0.3">
      <c r="A31" s="153"/>
      <c r="B31" s="4" t="s">
        <v>11</v>
      </c>
      <c r="C31" s="4" t="s">
        <v>60</v>
      </c>
      <c r="D31" s="4" t="s">
        <v>61</v>
      </c>
      <c r="E31" s="4" t="s">
        <v>12</v>
      </c>
      <c r="F31" s="4" t="s">
        <v>29</v>
      </c>
      <c r="G31" s="4" t="s">
        <v>36</v>
      </c>
      <c r="H31" s="4" t="s">
        <v>13</v>
      </c>
      <c r="I31" s="4" t="s">
        <v>14</v>
      </c>
    </row>
    <row r="32" spans="1:9" ht="102.75" customHeight="1" x14ac:dyDescent="0.3">
      <c r="A32" s="153"/>
      <c r="B32" s="5"/>
      <c r="C32" s="5"/>
      <c r="D32" s="5"/>
      <c r="E32" s="5"/>
      <c r="F32" s="8"/>
      <c r="G32" s="10"/>
      <c r="H32" s="9"/>
      <c r="I32" s="9"/>
    </row>
  </sheetData>
  <mergeCells count="34">
    <mergeCell ref="B30:I30"/>
    <mergeCell ref="A31:A32"/>
    <mergeCell ref="A22:E22"/>
    <mergeCell ref="A23:I23"/>
    <mergeCell ref="A24:I24"/>
    <mergeCell ref="A25:D25"/>
    <mergeCell ref="A26:D26"/>
    <mergeCell ref="A28:D28"/>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05 00</vt:lpstr>
      <vt:lpstr>05 01</vt:lpstr>
      <vt:lpstr>სასპორტო სკოლა 05 01 01</vt:lpstr>
      <vt:lpstr>სპორტული ღონისძიება 05 01 02</vt:lpstr>
      <vt:lpstr>სპორტული კლუბები 05 01 03</vt:lpstr>
      <vt:lpstr>სარაგბო კლუბი 05 01 03 01</vt:lpstr>
      <vt:lpstr> საფებ-თო კლუბი 05 01 03 02</vt:lpstr>
      <vt:lpstr>სასპ. ინფრას-რა 05 01 04</vt:lpstr>
      <vt:lpstr> ცარიელი 05 01 04 01</vt:lpstr>
      <vt:lpstr>ცარიელი 05 01 04 02</vt:lpstr>
      <vt:lpstr>ცარიელი 05 01 04 03</vt:lpstr>
      <vt:lpstr>კულტურის გან-ბა 05 02</vt:lpstr>
      <vt:lpstr>კულ-ის ცენტრი 05 02 01</vt:lpstr>
      <vt:lpstr>ხელოვნება 05 02 02</vt:lpstr>
      <vt:lpstr>მუზეუმი 05 02 03</vt:lpstr>
      <vt:lpstr>კულტურის ღონისძიება 05 02 04</vt:lpstr>
      <vt:lpstr>ახალ. განვით-ბა 05 02 05</vt:lpstr>
      <vt:lpstr>ინტელექტუალური 05 02 05 01</vt:lpstr>
      <vt:lpstr>კულტ.სახლები და კლუბები05 02 06</vt:lpstr>
      <vt:lpstr>დაბის კულტ.სახლი 05 02 06 01</vt:lpstr>
      <vt:lpstr>წონიარისი კულტ.სახლი05 02 06 02</vt:lpstr>
      <vt:lpstr>' ცარიელი 05 01 04 01'!Print_Area</vt:lpstr>
      <vt:lpstr>'05 00'!Print_Area</vt:lpstr>
      <vt:lpstr>'ახალ. განვით-ბა 05 02 05'!Print_Area</vt:lpstr>
      <vt:lpstr>'ინტელექტუალური 05 02 05 01'!Print_Area</vt:lpstr>
      <vt:lpstr>'კულტურის გან-ბა 05 02'!Print_Area</vt:lpstr>
      <vt:lpstr>'სარაგბო კლუბი 05 01 03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2025-12-10T13:21:50Z</cp:lastPrinted>
  <dcterms:created xsi:type="dcterms:W3CDTF">2021-06-16T13:27:45Z</dcterms:created>
  <dcterms:modified xsi:type="dcterms:W3CDTF">2025-12-10T13:23:49Z</dcterms:modified>
</cp:coreProperties>
</file>