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C:\Users\E K A\Desktop\"/>
    </mc:Choice>
  </mc:AlternateContent>
  <xr:revisionPtr revIDLastSave="0" documentId="13_ncr:1_{579B48FB-5FBF-497E-800C-4456BA5D2784}" xr6:coauthVersionLast="47" xr6:coauthVersionMax="47" xr10:uidLastSave="{00000000-0000-0000-0000-000000000000}"/>
  <bookViews>
    <workbookView xWindow="-28920" yWindow="465" windowWidth="29040" windowHeight="15720" tabRatio="724" xr2:uid="{00000000-000D-0000-FFFF-FFFF00000000}"/>
  </bookViews>
  <sheets>
    <sheet name="06 00" sheetId="39" r:id="rId1"/>
    <sheet name="06 01" sheetId="3" r:id="rId2"/>
    <sheet name="სოფლის მოსახ.06 01 01" sheetId="109" r:id="rId3"/>
    <sheet name="ფსიქო  06 01 02" sheetId="110" r:id="rId4"/>
    <sheet name="ოპერაციული 06 01 03" sheetId="112" r:id="rId5"/>
    <sheet name="მედიკამენტები 06 01 04 " sheetId="113" r:id="rId6"/>
    <sheet name="ქრონიკულები 06 01 05" sheetId="111" r:id="rId7"/>
    <sheet name="ასისტენტის 06 01 06" sheetId="114" r:id="rId8"/>
    <sheet name="06 02" sheetId="115" r:id="rId9"/>
    <sheet name="სასადილო 06 02 01" sheetId="116" r:id="rId10"/>
    <sheet name="ვეტერანები 06 02 02" sheetId="117" r:id="rId11"/>
    <sheet name="მრავალშვილიანები 06 02 03" sheetId="118" r:id="rId12"/>
    <sheet name="გარდაცვალება 06 02 04" sheetId="119" r:id="rId13"/>
    <sheet name="ჰემოდიალიზი 06 02 05" sheetId="120" r:id="rId14"/>
    <sheet name="აბილიტაცია  06 02 06" sheetId="121" r:id="rId15"/>
    <sheet name="შინ მოვლა 06 02 07" sheetId="122" r:id="rId16"/>
    <sheet name="სპეც კვება 06 02 08" sheetId="123" r:id="rId17"/>
    <sheet name="წითელი ჯვარი 06 02 09" sheetId="124" r:id="rId18"/>
    <sheet name="ქირები 06 02 10" sheetId="125" r:id="rId19"/>
    <sheet name="მარჩენალდაკარგული 06 02 11" sheetId="126" r:id="rId20"/>
  </sheets>
  <definedNames>
    <definedName name="_xlnm.Print_Area" localSheetId="7">'ასისტენტის 06 01 06'!$A$1:$I$37</definedName>
    <definedName name="_xlnm.Print_Area" localSheetId="9">'სასადილო 06 02 01'!$A$1:$I$180</definedName>
    <definedName name="_xlnm.Print_Area" localSheetId="2">'სოფლის მოსახ.06 01 01'!$A$1:$I$89</definedName>
    <definedName name="_xlnm.Print_Area" localSheetId="13">'ჰემოდიალიზი 06 02 05'!$A$1:$I$54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126" l="1"/>
  <c r="F66" i="124"/>
  <c r="I20" i="115"/>
  <c r="I7" i="124"/>
  <c r="I9" i="124"/>
  <c r="I10" i="124"/>
  <c r="I24" i="117" l="1"/>
  <c r="I17" i="116"/>
  <c r="H7" i="116" s="1"/>
  <c r="I17" i="109" l="1"/>
  <c r="I22" i="117" l="1"/>
  <c r="I23" i="117"/>
  <c r="A27" i="117"/>
  <c r="L22" i="115"/>
  <c r="K22" i="115"/>
  <c r="J22" i="115"/>
  <c r="H22" i="115"/>
  <c r="A22" i="115"/>
  <c r="A24" i="126"/>
  <c r="A29" i="126"/>
  <c r="I17" i="126"/>
  <c r="L21" i="115"/>
  <c r="K21" i="115"/>
  <c r="J21" i="115"/>
  <c r="H21" i="115"/>
  <c r="A21" i="115"/>
  <c r="A27" i="125"/>
  <c r="A22" i="125"/>
  <c r="I17" i="125"/>
  <c r="I19" i="125" s="1"/>
  <c r="H8" i="125" s="1"/>
  <c r="H10" i="125" s="1"/>
  <c r="L20" i="115"/>
  <c r="K20" i="115"/>
  <c r="J20" i="115"/>
  <c r="H20" i="115"/>
  <c r="A20" i="115"/>
  <c r="G17" i="124"/>
  <c r="H56" i="124"/>
  <c r="H57" i="124" s="1"/>
  <c r="I56" i="124"/>
  <c r="I57" i="124" s="1"/>
  <c r="G56" i="124"/>
  <c r="G57" i="124" s="1"/>
  <c r="H51" i="124"/>
  <c r="I51" i="124"/>
  <c r="G51" i="124"/>
  <c r="H45" i="124"/>
  <c r="I45" i="124"/>
  <c r="G45" i="124"/>
  <c r="I33" i="124"/>
  <c r="I32" i="124"/>
  <c r="I34" i="124" s="1"/>
  <c r="I29" i="124"/>
  <c r="I28" i="124"/>
  <c r="I27" i="124"/>
  <c r="I26" i="124"/>
  <c r="I19" i="124"/>
  <c r="I20" i="124"/>
  <c r="I21" i="124"/>
  <c r="I22" i="124"/>
  <c r="I23" i="124"/>
  <c r="I18" i="124"/>
  <c r="I24" i="124" s="1"/>
  <c r="A66" i="124"/>
  <c r="A61" i="124"/>
  <c r="L19" i="115"/>
  <c r="K19" i="115"/>
  <c r="J19" i="115"/>
  <c r="H19" i="115"/>
  <c r="A19" i="115"/>
  <c r="I21" i="122"/>
  <c r="A27" i="123"/>
  <c r="A22" i="123"/>
  <c r="I17" i="123"/>
  <c r="I19" i="123" s="1"/>
  <c r="L18" i="115"/>
  <c r="K18" i="115"/>
  <c r="J18" i="115"/>
  <c r="H18" i="115"/>
  <c r="A18" i="115"/>
  <c r="I19" i="122"/>
  <c r="I17" i="122"/>
  <c r="A29" i="122"/>
  <c r="A24" i="122"/>
  <c r="L17" i="115"/>
  <c r="K17" i="115"/>
  <c r="J17" i="115"/>
  <c r="H17" i="115"/>
  <c r="A17" i="115"/>
  <c r="A41" i="121"/>
  <c r="A46" i="121"/>
  <c r="I37" i="121"/>
  <c r="I36" i="121"/>
  <c r="I35" i="121"/>
  <c r="I34" i="121"/>
  <c r="I33" i="121"/>
  <c r="I32" i="121"/>
  <c r="I31" i="121"/>
  <c r="I30" i="121"/>
  <c r="I29" i="121"/>
  <c r="I28" i="121"/>
  <c r="I27" i="121"/>
  <c r="I26" i="121"/>
  <c r="I25" i="121"/>
  <c r="I24" i="121"/>
  <c r="I23" i="121"/>
  <c r="I22" i="121"/>
  <c r="I21" i="121"/>
  <c r="I20" i="121"/>
  <c r="I19" i="121"/>
  <c r="I18" i="121"/>
  <c r="H7" i="121"/>
  <c r="H10" i="121" s="1"/>
  <c r="F46" i="121" s="1"/>
  <c r="I17" i="115" s="1"/>
  <c r="L16" i="115"/>
  <c r="K16" i="115"/>
  <c r="J16" i="115"/>
  <c r="H16" i="115"/>
  <c r="A16" i="115"/>
  <c r="H7" i="120"/>
  <c r="H10" i="120" s="1"/>
  <c r="F46" i="120" s="1"/>
  <c r="I16" i="115" s="1"/>
  <c r="I19" i="120"/>
  <c r="I20" i="120"/>
  <c r="I21" i="120"/>
  <c r="I22" i="120"/>
  <c r="I23" i="120"/>
  <c r="I24" i="120"/>
  <c r="I25" i="120"/>
  <c r="I26" i="120"/>
  <c r="I27" i="120"/>
  <c r="I28" i="120"/>
  <c r="I29" i="120"/>
  <c r="I30" i="120"/>
  <c r="I31" i="120"/>
  <c r="I32" i="120"/>
  <c r="I33" i="120"/>
  <c r="I34" i="120"/>
  <c r="I35" i="120"/>
  <c r="I36" i="120"/>
  <c r="I37" i="120"/>
  <c r="I18" i="120"/>
  <c r="A46" i="120"/>
  <c r="A41" i="120"/>
  <c r="L15" i="115"/>
  <c r="K15" i="115"/>
  <c r="J15" i="115"/>
  <c r="I15" i="115"/>
  <c r="H15" i="115"/>
  <c r="A15" i="115"/>
  <c r="A26" i="119"/>
  <c r="A21" i="119"/>
  <c r="I17" i="119"/>
  <c r="I18" i="119" s="1"/>
  <c r="H7" i="119" s="1"/>
  <c r="H10" i="119" s="1"/>
  <c r="F26" i="119" s="1"/>
  <c r="L14" i="115"/>
  <c r="K14" i="115"/>
  <c r="J14" i="115"/>
  <c r="I14" i="115"/>
  <c r="H14" i="115"/>
  <c r="A14" i="115"/>
  <c r="A26" i="118"/>
  <c r="A21" i="118"/>
  <c r="I17" i="118"/>
  <c r="I18" i="118" s="1"/>
  <c r="H7" i="118" s="1"/>
  <c r="H10" i="118" s="1"/>
  <c r="F26" i="118" s="1"/>
  <c r="L13" i="115"/>
  <c r="L23" i="115" s="1"/>
  <c r="L13" i="39" s="1"/>
  <c r="K13" i="115"/>
  <c r="K23" i="115" s="1"/>
  <c r="K13" i="39" s="1"/>
  <c r="J13" i="115"/>
  <c r="J23" i="115" s="1"/>
  <c r="J13" i="39" s="1"/>
  <c r="H13" i="115"/>
  <c r="H23" i="115" s="1"/>
  <c r="H13" i="39" s="1"/>
  <c r="A13" i="115"/>
  <c r="I21" i="117"/>
  <c r="I18" i="117"/>
  <c r="A32" i="117"/>
  <c r="I19" i="117"/>
  <c r="I17" i="117"/>
  <c r="L12" i="115"/>
  <c r="K12" i="115"/>
  <c r="J12" i="115"/>
  <c r="H12" i="115"/>
  <c r="A12" i="115"/>
  <c r="A172" i="116"/>
  <c r="A167" i="116"/>
  <c r="L17" i="3"/>
  <c r="K17" i="3"/>
  <c r="J17" i="3"/>
  <c r="H17" i="3"/>
  <c r="A17" i="3"/>
  <c r="I17" i="114"/>
  <c r="I18" i="114"/>
  <c r="I20" i="114" s="1"/>
  <c r="I19" i="114" s="1"/>
  <c r="I16" i="114"/>
  <c r="A28" i="114"/>
  <c r="A23" i="114"/>
  <c r="L15" i="3"/>
  <c r="K15" i="3"/>
  <c r="J15" i="3"/>
  <c r="H15" i="3"/>
  <c r="A15" i="3"/>
  <c r="L14" i="3"/>
  <c r="K14" i="3"/>
  <c r="J14" i="3"/>
  <c r="I14" i="3"/>
  <c r="H14" i="3"/>
  <c r="A14" i="3"/>
  <c r="L16" i="3"/>
  <c r="K16" i="3"/>
  <c r="J16" i="3"/>
  <c r="H16" i="3"/>
  <c r="A16" i="3"/>
  <c r="I19" i="111"/>
  <c r="I22" i="111" s="1"/>
  <c r="I21" i="111" s="1"/>
  <c r="I17" i="111"/>
  <c r="A26" i="113"/>
  <c r="A21" i="113"/>
  <c r="I17" i="113"/>
  <c r="I18" i="113" s="1"/>
  <c r="H7" i="113" s="1"/>
  <c r="H10" i="113" s="1"/>
  <c r="F26" i="113" s="1"/>
  <c r="I15" i="3" s="1"/>
  <c r="A26" i="112"/>
  <c r="A21" i="112"/>
  <c r="I17" i="112"/>
  <c r="I18" i="112" s="1"/>
  <c r="H7" i="112" s="1"/>
  <c r="H10" i="112" s="1"/>
  <c r="F26" i="112" s="1"/>
  <c r="A30" i="111"/>
  <c r="A25" i="111"/>
  <c r="L13" i="3"/>
  <c r="L12" i="3"/>
  <c r="K13" i="3"/>
  <c r="J13" i="3"/>
  <c r="H13" i="3"/>
  <c r="A13" i="3"/>
  <c r="I24" i="110"/>
  <c r="I26" i="110" s="1"/>
  <c r="I27" i="110" s="1"/>
  <c r="I22" i="110"/>
  <c r="I20" i="110"/>
  <c r="I18" i="110"/>
  <c r="I17" i="110"/>
  <c r="A35" i="110"/>
  <c r="A30" i="110"/>
  <c r="I21" i="126" l="1"/>
  <c r="H7" i="126" s="1"/>
  <c r="H10" i="126" s="1"/>
  <c r="F29" i="126" s="1"/>
  <c r="I22" i="115" s="1"/>
  <c r="H7" i="122"/>
  <c r="H10" i="122" s="1"/>
  <c r="F29" i="122" s="1"/>
  <c r="I18" i="115" s="1"/>
  <c r="F27" i="125"/>
  <c r="I21" i="115" s="1"/>
  <c r="I30" i="124"/>
  <c r="I35" i="124" s="1"/>
  <c r="H7" i="123"/>
  <c r="H10" i="123" s="1"/>
  <c r="F27" i="123" s="1"/>
  <c r="I19" i="115" s="1"/>
  <c r="H7" i="117"/>
  <c r="H10" i="117" s="1"/>
  <c r="F32" i="117" s="1"/>
  <c r="I13" i="115" s="1"/>
  <c r="H10" i="116"/>
  <c r="F172" i="116" s="1"/>
  <c r="I12" i="115" s="1"/>
  <c r="H7" i="114"/>
  <c r="H10" i="114" s="1"/>
  <c r="F28" i="114" s="1"/>
  <c r="I17" i="3" s="1"/>
  <c r="H7" i="111"/>
  <c r="H10" i="111" s="1"/>
  <c r="F30" i="111" s="1"/>
  <c r="I16" i="3" s="1"/>
  <c r="H7" i="110"/>
  <c r="I23" i="115" l="1"/>
  <c r="I13" i="39" s="1"/>
  <c r="H10" i="110"/>
  <c r="F35" i="110" s="1"/>
  <c r="I13" i="3" s="1"/>
  <c r="K12" i="3" l="1"/>
  <c r="J12" i="3"/>
  <c r="H12" i="3"/>
  <c r="H18" i="3" s="1"/>
  <c r="H12" i="39" s="1"/>
  <c r="H14" i="39" s="1"/>
  <c r="A12" i="3"/>
  <c r="I39" i="109"/>
  <c r="I38" i="109"/>
  <c r="I37" i="109"/>
  <c r="I36" i="109"/>
  <c r="I35" i="109"/>
  <c r="I34" i="109"/>
  <c r="I33" i="109"/>
  <c r="I32" i="109"/>
  <c r="I31" i="109"/>
  <c r="I30" i="109"/>
  <c r="I29" i="109"/>
  <c r="I28" i="109"/>
  <c r="I27" i="109"/>
  <c r="I26" i="109"/>
  <c r="I25" i="109"/>
  <c r="I24" i="109"/>
  <c r="I23" i="109"/>
  <c r="I22" i="109"/>
  <c r="I21" i="109"/>
  <c r="I20" i="109"/>
  <c r="A57" i="109"/>
  <c r="A52" i="109"/>
  <c r="I48" i="109"/>
  <c r="I49" i="109" s="1"/>
  <c r="I42" i="109"/>
  <c r="I43" i="109"/>
  <c r="I44" i="109"/>
  <c r="I45" i="109"/>
  <c r="I40" i="109" l="1"/>
  <c r="I46" i="109"/>
  <c r="L18" i="3"/>
  <c r="L12" i="39" s="1"/>
  <c r="H7" i="109" l="1"/>
  <c r="H10" i="109" s="1"/>
  <c r="F57" i="109" s="1"/>
  <c r="I12" i="3" s="1"/>
  <c r="J18" i="3" l="1"/>
  <c r="J12" i="39" s="1"/>
  <c r="K18" i="3"/>
  <c r="K12" i="39" s="1"/>
  <c r="K14" i="39" l="1"/>
  <c r="L14" i="39"/>
  <c r="J14" i="39"/>
  <c r="I18" i="3"/>
  <c r="I12" i="39" s="1"/>
  <c r="I14" i="39" l="1"/>
</calcChain>
</file>

<file path=xl/sharedStrings.xml><?xml version="1.0" encoding="utf-8"?>
<sst xmlns="http://schemas.openxmlformats.org/spreadsheetml/2006/main" count="1787" uniqueCount="526">
  <si>
    <t>2025 წელი</t>
  </si>
  <si>
    <t>დასახელება</t>
  </si>
  <si>
    <t>პრიორიტეტის დასახელება, რომლის ფარგლებშიც ხორციელდება პროგრამა:</t>
  </si>
  <si>
    <t>პროგრამის კლასიფიკაციის კოდი:</t>
  </si>
  <si>
    <t>პროგრამის დასახელება:</t>
  </si>
  <si>
    <t>პროგრამის განმახორციელებელი:</t>
  </si>
  <si>
    <t>პროგრამის განხორციელების პერიოდი:</t>
  </si>
  <si>
    <t>პროგრამის მიზანი</t>
  </si>
  <si>
    <t>პროგრამის აღწერა</t>
  </si>
  <si>
    <t>მოსალოდნელი საბოლოო შედეგი</t>
  </si>
  <si>
    <t>საბოლოო შედეგის შეფასების ინდიკატორი</t>
  </si>
  <si>
    <t>ინდიკატორის დასახელება</t>
  </si>
  <si>
    <t>ზომის ერთეული</t>
  </si>
  <si>
    <t>მონაცემთა მოგროვების მეთოდი</t>
  </si>
  <si>
    <t>რისკი</t>
  </si>
  <si>
    <t>პროგრამის დასახელება, რის ფარგლებშიც ხორციელდება ქვეპროგრამა:</t>
  </si>
  <si>
    <t>ქვეპროგრამის კლასიფიკაციის კოდი:</t>
  </si>
  <si>
    <t>ქვეპროგრამის დასახელება:</t>
  </si>
  <si>
    <t>ქვეპროგრამის განმახორციელებელი:</t>
  </si>
  <si>
    <t>ქვეპროგრამის მიზანი</t>
  </si>
  <si>
    <t>ქვეპროგრამის აღწერა</t>
  </si>
  <si>
    <t>ქვეპროგრამის დაფინანსების წყარო</t>
  </si>
  <si>
    <t>სულ ქვეპროგრამის  ბიუჯეტი</t>
  </si>
  <si>
    <t>რაოდენობა</t>
  </si>
  <si>
    <t>სულ (ლარი)</t>
  </si>
  <si>
    <t>ქვეპროგრამის განხორციელების დროითი გეგმა</t>
  </si>
  <si>
    <t>მოსალოდნელი შუალედური შედეგი</t>
  </si>
  <si>
    <t>შუალედური შედეგის შეფასების ინდიკატორი</t>
  </si>
  <si>
    <t>პროდუქტი</t>
  </si>
  <si>
    <t>სულ პროგრამის ბიუჯეტი</t>
  </si>
  <si>
    <t>ცდომილების ალბათობა (%)</t>
  </si>
  <si>
    <t>X</t>
  </si>
  <si>
    <t>II კვარტალი</t>
  </si>
  <si>
    <t>III კვარტალი</t>
  </si>
  <si>
    <t>IV კვარტალი</t>
  </si>
  <si>
    <t>ერთეულის საშუალო ფასი (ლარი)</t>
  </si>
  <si>
    <t>მონაცემთა წყარო</t>
  </si>
  <si>
    <t>საბოლოო შედეგი</t>
  </si>
  <si>
    <t>შუალედური შედეგი</t>
  </si>
  <si>
    <t>ქვეპროგრამების დასახელება</t>
  </si>
  <si>
    <t>ჯამი</t>
  </si>
  <si>
    <t>გაეროს მდგრადი განვითარების მიზანი (SDG), რომლის მიღწევასაც ემსახურება პროგრამა</t>
  </si>
  <si>
    <t>გაეროს მდგრადი განვითარების მიზანი (SDG), რომლის მიღწევასაც ემსახურება ქვეპროგრამა</t>
  </si>
  <si>
    <t>ქედის მუნიციპალიტეტის მერია</t>
  </si>
  <si>
    <t>2026 წელი</t>
  </si>
  <si>
    <t>2027 წელი</t>
  </si>
  <si>
    <t>2028 წელი</t>
  </si>
  <si>
    <t>2029 წელი</t>
  </si>
  <si>
    <t>2026-2029 წწ.</t>
  </si>
  <si>
    <t>2025 წელი (საბაზისო მაჩვენებელი)</t>
  </si>
  <si>
    <t>2026 წელი (მიზნობრივი მაჩვენებელი)</t>
  </si>
  <si>
    <t>2025 წელი (მიზნობრივი მაჩვენებელი)</t>
  </si>
  <si>
    <t>2028  წელი</t>
  </si>
  <si>
    <t>2029  წელი</t>
  </si>
  <si>
    <t>ჯანმრთელობის დაცვა</t>
  </si>
  <si>
    <t>06 01 02</t>
  </si>
  <si>
    <t>სოფლის მოსახლეობის სამედიცინო მომსახურეობა</t>
  </si>
  <si>
    <t xml:space="preserve">   მუნიციპალური ბიუჯეტი</t>
  </si>
  <si>
    <t xml:space="preserve">   სახელმწიფო ბიუჯეტი</t>
  </si>
  <si>
    <t xml:space="preserve">    სხვა წყარო</t>
  </si>
  <si>
    <t>მედიკამენტები სამედიცინო პუნქტებისთვის</t>
  </si>
  <si>
    <t>იბუპროფენი 200მგ.</t>
  </si>
  <si>
    <t>Ibuprofen</t>
  </si>
  <si>
    <t>ტაბლეტი</t>
  </si>
  <si>
    <t>კეტოროლაკი 10მგ.</t>
  </si>
  <si>
    <t>Ketorolac</t>
  </si>
  <si>
    <t>Pitofenone hydrochloride</t>
  </si>
  <si>
    <t>ამპულა</t>
  </si>
  <si>
    <t>Dexamethasone</t>
  </si>
  <si>
    <t>TEMPALGIN - Metamizol sodium</t>
  </si>
  <si>
    <t>Validolum (sol.menthol in acidi isovalerianae)</t>
  </si>
  <si>
    <t>Captopril</t>
  </si>
  <si>
    <t>Drotaverine hydrochloride</t>
  </si>
  <si>
    <t>Paracetamol</t>
  </si>
  <si>
    <t>კორვალოლი 25მლ.</t>
  </si>
  <si>
    <t>ფლაკონი</t>
  </si>
  <si>
    <t>ვალერიანის ნაყენი 25მლ.</t>
  </si>
  <si>
    <t>Tinctura Valerianae</t>
  </si>
  <si>
    <t>დამხმარე სამედიცინო მასალები</t>
  </si>
  <si>
    <t>ბამბა 50გრ.</t>
  </si>
  <si>
    <t>ცალი</t>
  </si>
  <si>
    <t>ბინტი სტერილური 7*14</t>
  </si>
  <si>
    <t>შპრიცი 2მლ.</t>
  </si>
  <si>
    <t>ინვენტარ-მოწყობილობა</t>
  </si>
  <si>
    <t>სულ ჯამი:</t>
  </si>
  <si>
    <t>ქედის მუნიციპალიტეტის სოფლის მოსახლეობა უზრუნველყოფილია ექიმამდელი პირველადი სამედიცინო დახმარებით, საჭირო მედიკამენტებითა და სადიაგნოსტიკო საშუალებებით.</t>
  </si>
  <si>
    <t>I                       კვარტალი</t>
  </si>
  <si>
    <t>სოფლის მოსახლეობის უზრუნველყოფა ექიმამდელი სამედიცინო მომსახურეობით, პირველადი სამედიცინო დახმარებისათვის საჭირო მედიკამენტებითა და სადიაგნოსტიკო საშუალებებით უზრუნველყოფა.</t>
  </si>
  <si>
    <t>ქედის მუნიციპალიტეტის ტერიტორიაზე გეოგრაფიული მდებარეობისა და კლიმატური პირობების გამო სოფლის დასახლებულ ადგილებში მოსახლეობისთვის დროული სამედიცინო მომსახურეობის მიწოდება გართულებულია, რამაც გამოიწვია მათთვის ადგილზე ექიმამდელი სამედიცინო დახმარების ორგანიზების აუცილებლობა.
ქედის მუნიციპალიტეტში განთავსებულია 40 თემის სამედიცინო პუნქტი, შესაბამისად მერიასა და მომსახურე პერსონალს (მედდები) შორის გაფორმებული ხელშეკრულების პირობების საფუძველზე ხორციელდება მედიკამენტების მიწოდება და სხვა სამედიცინო მომსახურება.
თემის სამედიცინო პუნქტების (შემდეგ-თსპ) მედდებთან ხელშეკრულების გაფორმებას, თსპ-სათვის მედიკამენტებისა და სადიაგნოსტიკო საშუალებების შეძენას ახორციელებს ქედის მუნიციპალიტეტის მერია.
მედდების შერჩევა განხორციელდება მუნიციპალიტეტის მერიაში შემოსული განცხადებების საფუძველზე გასაუბრების წესით, თანდართული დოკუმენტებით (შესაბამისი განათლების დოკუმენტი, პირადობის მოწმობა, საბანკო რეკვიზიტები)</t>
  </si>
  <si>
    <t>12*400</t>
  </si>
  <si>
    <t>მედდების  რაოდენობა</t>
  </si>
  <si>
    <t>ბენეფიციართა რაოდენობა</t>
  </si>
  <si>
    <t>13500 (მათ შორის ქალი 49,1 %, კაცი 50,9)</t>
  </si>
  <si>
    <t>13500 (მათ შორის ქალი 49,1 %, კაცი 50,9))</t>
  </si>
  <si>
    <t>ქედის მუნიციპალიტეტის მერიის ჯანმრთელობისა და სოციალური დაცვის სამსახურის ანგარიში</t>
  </si>
  <si>
    <t>ქვეყანაში შექმნილი საგანგებო მდგომარეობა</t>
  </si>
  <si>
    <t>ანალგინი 0,5გ.</t>
  </si>
  <si>
    <t>Metamizol sodium</t>
  </si>
  <si>
    <t>სპაზმალგონი 5მლ.</t>
  </si>
  <si>
    <t>ალერტეკი 10მგ.</t>
  </si>
  <si>
    <t>Cetirizinum</t>
  </si>
  <si>
    <t>დექსამეტაზონი 4მგ. 1მლ.</t>
  </si>
  <si>
    <t>კოფეინი 0.2</t>
  </si>
  <si>
    <t>Caffeinum</t>
  </si>
  <si>
    <t xml:space="preserve">იმოდიუმი 2მგ. </t>
  </si>
  <si>
    <t>Loperamide hydrochloride</t>
  </si>
  <si>
    <t xml:space="preserve">ტემპალგინი 0,5გ. </t>
  </si>
  <si>
    <t>ციტრამონი</t>
  </si>
  <si>
    <t>Coffeine+ Acetylsalicilic acidi+ Paracetamol</t>
  </si>
  <si>
    <t>ვალიდოლი</t>
  </si>
  <si>
    <t xml:space="preserve">კაპტოპრილი 25მგ. </t>
  </si>
  <si>
    <t xml:space="preserve">ნო-შპა 40მგ/2მლ. </t>
  </si>
  <si>
    <t xml:space="preserve">ნო-შპა 40მგ. </t>
  </si>
  <si>
    <t xml:space="preserve">პარაცეტამოლი 0,5გ. </t>
  </si>
  <si>
    <t>Oleum mentha piperitae+ phenob.</t>
  </si>
  <si>
    <t>+ ethylbromisovalerianate</t>
  </si>
  <si>
    <t>ბეტადინი 10% 30მლ.</t>
  </si>
  <si>
    <t>Povidone-iodine</t>
  </si>
  <si>
    <t>ეთანოლი სამედიცინო 95% 100მლ.</t>
  </si>
  <si>
    <t>Aethanolum Medicinalis 95%</t>
  </si>
  <si>
    <t>0,6</t>
  </si>
  <si>
    <t>0,36</t>
  </si>
  <si>
    <t>0,1</t>
  </si>
  <si>
    <t>0,2</t>
  </si>
  <si>
    <t>0,5</t>
  </si>
  <si>
    <t>0,77</t>
  </si>
  <si>
    <t>წყვილი</t>
  </si>
  <si>
    <t>ხელთათმანი არასტერილური</t>
  </si>
  <si>
    <t>ტესტ-ჩხირი</t>
  </si>
  <si>
    <t>VIVAGHEKI</t>
  </si>
  <si>
    <t>7,705</t>
  </si>
  <si>
    <t>0,0498</t>
  </si>
  <si>
    <t>0,6009</t>
  </si>
  <si>
    <t>1,1919</t>
  </si>
  <si>
    <t>ჯანმრთელობის დაცვა და სოციალური უზრუნველყოფა</t>
  </si>
  <si>
    <t>06 00</t>
  </si>
  <si>
    <t xml:space="preserve">მუნიციპალიტეტის ტერიტორიაზე მცხოვრები მოსახლეობის ჯანმრთელობის დაცვა და სოციალური მხარდაჭერის უზრუნველყოფა </t>
  </si>
  <si>
    <t>მოსახლეობის ჯანმრთელობის დაცვის ხელშეწყობა და მათი სოციალური დაცვა მუნიციპალიტეტის ერთ–ერთ მთავარ პრიორიტეტს წარმოადგენს. არსებული რესურსების ფარგლებში გაგრძელდება სოციალურად დაუცველი მოსახლეობის  დახმარება და სხვადასხვა  შეღავათებით უზრუნველყოფა. ასევე სახელმწიფო ბიუჯეტიდან გამოყოფილი მიზნობრივი ტრანსფერის ფარგლებში   საზოგადოებრივი ჯანმრთელობის დაცვის მიზნით სხვადასხვა ღონისძიებების განხორციელება, რაც უზრუნველყოფს მუნიციპალიტეტის მოსახლეობის ჯანმრთელობის დაცვას.</t>
  </si>
  <si>
    <t>სოციალური უზრუნველყოფა</t>
  </si>
  <si>
    <t>გაზრდილია ხელმისაწვდომობა სამედიცინო სერვისებზე და უზრუნველყოფილია ფინანსური დახმარებითა და სოციალური სერვისებით</t>
  </si>
  <si>
    <t>სოციალური და ჯანდაცვის განყოფილება</t>
  </si>
  <si>
    <t>მონიტორინგი</t>
  </si>
  <si>
    <t>მიზანი 1 - სიღარიბის ყველა ფორმის აღმოფხვრა;
მიზანი 2 - შიმშილის აღმოფხვრა; მიზანი 3 - ხელმისაწვდომი ჯანდაცვა;         
მიზანი 5 - გენდერული თანასწორობა;
მიზანი 10 - შემცირებული უთანასწორობა</t>
  </si>
  <si>
    <t xml:space="preserve">გაზრდილია ხელმისაწვდომობა სამედიცინო სერვისებზე </t>
  </si>
  <si>
    <t>ბენეფიციართა საერთო რაოდენობა (ქალი, კაცი)</t>
  </si>
  <si>
    <t>სულ 4000 მათ შორის(ქალი 60 %, კაცი 40 %)</t>
  </si>
  <si>
    <t>პანდემია, საგანგებო მდგომარეობა</t>
  </si>
  <si>
    <t>ჯანმრთელობის დაცვის პროგრამების რაოდენობა</t>
  </si>
  <si>
    <t>2027             წელი</t>
  </si>
  <si>
    <t>2026               წელი</t>
  </si>
  <si>
    <t>ქედის მუნიციპალიტეტის მერიის ჯანმრთელობისა და სოციალური დაცვის სამსახური</t>
  </si>
  <si>
    <t>მუნიციპალიტეტის ტერიტორიაზე მცხოვრები მოსახლეობის ჯანმრთელობის დაცვა</t>
  </si>
  <si>
    <t>სულ პრიორიტეტის ბიუჯეტი</t>
  </si>
  <si>
    <t>2026-2029 წელი</t>
  </si>
  <si>
    <t>06 01 01</t>
  </si>
  <si>
    <t>თემზე დაფუძნებული მობილური გუნდის მომსახურება მძიმე ფსიქიკური აშლილობის მქონე პირებისათვის</t>
  </si>
  <si>
    <t>ქედის მუნიციპალიტეტში მცხოვრებ მძიმე ფსიქიკური აშლილობის მქონე პირთათვის საჭირო ღონისძიებების ჩატარება</t>
  </si>
  <si>
    <t>აჭარის ფსიქიატრიულ საავადმყოფოში, ქედის მუნიციპალიტეტიდან ამბულატორიულ აღრიცხვაზე არის 585-მდე პაციენტი, აქედან წლის განმავლობაში ყოველ თვიურად აქტიურად ამბულატორიას მიმართავს 50-60 პაციენტი, რაც ძალიან მცირეა და ამის ძირითადი მიზეზი არასათანადოდ განვითარებული ფსიქიკური ჯანდაცვის სიტემაა, რომელშიც არ არის გათვალისწინებული მომსახურების უწყვეტობისა და საფეხურებრივი ზრუნვის პრინციპები. აღნიშნული მომსახურების განხორციელება სათემო სერვისების განვითარების გარეშე შეუძლებელია, სწორედ ამიტომაცაა საჭირო მობილური გუნდის მომსახურების დამატება ამბულატორიულ სერვისში. მობილური გუნდი ემსახურება მძიმე ფსიქიკური აშლილობის მქონე პირებს, რომლების ხშირად ან ხანგრძლივი დროით თავსდებიან სტაციონარში, ხოლო სტაციონარიდან გაწერის შემდეგ არ აკითხავენ ამბულატორიულ დაწესებულებას, წყვეტენ მკურნალობას, რაც ფსიქოპათოლოგოიური სიმპტომატიკის გაუარესებას იწვევს, გარდა ამისა ამ მომსახურებით იზრდება ტერიტორიული ხელმისაწვდომობა და ამავე დროს ცალსახად შეუმსუბუქდებოდა ხარჯები ამბულატორიულ დისპანსერულ მეთვალყურეობას.
2013 წელს საქართველოს პარლამენტის მიერ დამტკიცებულ ფსიქიკური ჯანდაცვის კონცეფციის დოკუმენტში, ფსიქიკური ჯანდაცვის სისტემის განვითარების ძირითადი პრინციპებია განსაზღვრული, რაც მოიცავს: დაბალანსებულ ზრუნვას, მომსახურების ინტეგრაციას, უწყვეტობასა და თანმიმდევრულობას. თანამედროვე ფსიქიატრიული მომსახურება ეს არის დაბალანსებული მომსახურება თემზე და ჰოსპიტალურ მომსახურებაზე დაფუძნებულ ზრუნვას შორის.
ფსიქიკური პრობლემის მქონე ბენეფიციარები რაიონიდან ამბულატორიაში ვიზიტისთვის (განსაკუთრებით ის კატეგორია პაციენტების ვინც შეირჩევა მდგ-ს მიერ) საჭიროებს თანმხლებ პირს, რაც ოჯახისთვის ორმაგი დანახარჯია, რის გამო პაციენტები თვეების განმავლობაში ვერ აკითხავენ ამბულატორიას, შედეგად კი ეს შემდგომში პაციენტის ფსიქიკური მდგომარეობის გამწვავებით და სტაციონარებით სრულდება, რაც სახელმწიფოს როგორც ავღნიშნეთ გაცილებით ძვირი უჯდება, აქედან გამომდინარე გარდა ფსიქიკური ჯანმრთელობისა ეს პროექტი შეძლებს შეუმსუბუქოს პაციენტს და მათ ოჯახებს სოციალური მდგომარეობა.</t>
  </si>
  <si>
    <t>350</t>
  </si>
  <si>
    <r>
      <t>50</t>
    </r>
    <r>
      <rPr>
        <sz val="14"/>
        <color rgb="FF000000"/>
        <rFont val="Sylfaen"/>
        <family val="1"/>
      </rPr>
      <t>*</t>
    </r>
    <r>
      <rPr>
        <sz val="10"/>
        <color rgb="FF000000"/>
        <rFont val="Sylfaen"/>
        <family val="1"/>
      </rPr>
      <t>7</t>
    </r>
  </si>
  <si>
    <t>150</t>
  </si>
  <si>
    <t>476</t>
  </si>
  <si>
    <r>
      <t>50</t>
    </r>
    <r>
      <rPr>
        <sz val="14"/>
        <color rgb="FF000000"/>
        <rFont val="Sylfaen"/>
        <family val="1"/>
      </rPr>
      <t>*</t>
    </r>
    <r>
      <rPr>
        <sz val="10"/>
        <color rgb="FF000000"/>
        <rFont val="Sylfaen"/>
        <family val="1"/>
      </rPr>
      <t>9,52</t>
    </r>
  </si>
  <si>
    <r>
      <t>50</t>
    </r>
    <r>
      <rPr>
        <sz val="14"/>
        <color rgb="FF000000"/>
        <rFont val="Sylfaen"/>
        <family val="1"/>
      </rPr>
      <t>*</t>
    </r>
    <r>
      <rPr>
        <sz val="9"/>
        <color rgb="FF000000"/>
        <rFont val="Sylfaen"/>
        <family val="1"/>
      </rPr>
      <t>3</t>
    </r>
  </si>
  <si>
    <r>
      <t>50</t>
    </r>
    <r>
      <rPr>
        <sz val="14"/>
        <color rgb="FF000000"/>
        <rFont val="Sylfaen"/>
        <family val="1"/>
      </rPr>
      <t>*</t>
    </r>
    <r>
      <rPr>
        <sz val="10"/>
        <color rgb="FF000000"/>
        <rFont val="Sylfaen"/>
        <family val="1"/>
      </rPr>
      <t>2</t>
    </r>
  </si>
  <si>
    <t>ერთი თვის ლიმიტი</t>
  </si>
  <si>
    <t>შრომის ანაზღაურება</t>
  </si>
  <si>
    <t>არაპირდაპირი ხარჯი</t>
  </si>
  <si>
    <t>მძიმე ფსიქიკური აშლილობის მქონე პირთათვის საჭირო ღონისძიებების გაწევა უზრუნველყოფილია.</t>
  </si>
  <si>
    <t>დამატებითი ინფორმაცია</t>
  </si>
  <si>
    <t>თემზე დაფუძნებული ერთი მობილური გუნდის მომსახურება ქედის მუნიციპალიტეტში, თვეში არანაკლებ 50 მძიმე ფსიქიკური აშლილობის მქონე პირისთვის, რომლებიც ხშირად ან ხანგრძლივი დროით თავსდებიან სტაციონარში, ხოლო სტაციონარიდან გაწერის შემდეგ არ აკითხავენ ამბულატორიულ დაწესებულებას, წყვეტენ მკურნალობას, რაც ფსიქოპათოლოგიური სიმპტომატიკის გაუარესებას იწვევს. აღნიშნულ მომსახურებას ახორციელებს ერთი მულტი დისციპლინური მობილური გუნდი, ერთი მობილური გუნდის თვის ბიუჯეტი განისაზღვრება 7800  ლარით, მობილური ჯგუფის მოემსახურება გათვლილია 50 პაციენტზე და ერთ პაციენტზე მომსახურების სავარაუდო ღირებულება შეადგენს 156 ლარს.
მომსახურების დაფინანსება ხორციელდება გლობალური ბიუჯეტის პრინციპით. ერთი მობილური გუნდის თვის ლიმიტი შეადგენს 7800 ლარს;  
მიმწოდებელი (კლინიკა) წინასწარ დადგენილი ფორმით აწოდებს განმახორციელებელს (ქედის მერია) შესრულებული სამუშაოს მოცულობას;
განმახორციელებელი ანაზღაურებს შესრულებულ სამუშაოს წარმოდგენილი დოკუმენტაციის (მიღება-ჩაბარების აქტი) საფუძველზე.</t>
  </si>
  <si>
    <t>ერთი მობილური გუნდის მიერ მოცული ბენეფიციარების რაოდენობა</t>
  </si>
  <si>
    <t>სტაციონარულ აღრიცხვაზე მყოფ ბენეფიციართა რაოდენობა</t>
  </si>
  <si>
    <t xml:space="preserve">მძიმე ფსიქიკური აშლილობის მქონე პირთათვის საჭირო ღონისძიებების გაწევა უზრუნველყოფილია
</t>
  </si>
  <si>
    <t>სულ ჯამი</t>
  </si>
  <si>
    <t>გაუთვალისწინებელი ხარჯები</t>
  </si>
  <si>
    <t>ფსიქიატრი, ფსიქოლოგი, 
ნევროლოგი, ფარმაცევტი, 
სოც. მუშაკი, მედდა</t>
  </si>
  <si>
    <t>მძღოლი, პროგრამისტი, 
რეგისტრატორი</t>
  </si>
  <si>
    <t>ტელეფონი, ინტერნეტი, 
საკანცელარიო, კომუნალური და სხვა.</t>
  </si>
  <si>
    <t>06 01 03</t>
  </si>
  <si>
    <t>ოპერაციული მკურნალობის თანადაფინანსება</t>
  </si>
  <si>
    <t xml:space="preserve">ჯანმრთელობის მდგომარეობის გაუმჯობესება და  ჯანმრთელობის ზიანის რისკების შემცირება.     </t>
  </si>
  <si>
    <t>საყოველთაო, სადაზღვევო კომპანიებისა, აჭარის ა.რ. ჯანმრთელობისა და სოცილაური დაცვის სამინისტროს პროგრამით მიერ დაფინანსებების მიუხედავად ბენეფიციარებს, ოპერაციული მკურნალობისთვის მაინც რჩებათ გარკვეული რაოდენობის თანხა გადასახადი, რაც მძიმე ტვირთად აწვება ოჯახებს.
აღნიშნული პროგრამა ითვალისწინებს თანადაფინანსებას შემდეგ ბენეფიციარებზე: 
•	იმათ, ვისი ოჯახების სარეიტინგო ქულა არ აღემატება 100 000  გაეწევათ დახმარება დარჩენილი თანხის 100% არაუმეტეს 1 000 ლარისა;
•	100 000-დან 200 000-მდე სარეიტინგო ქულის მქონე ოჯახებს 80%-ით არაუმეტეს 1 000 ლარის ოდენობით.</t>
  </si>
  <si>
    <t>მუნიციპალიტეტში მცხოვრები პროგრამით მოსარგებლე ბენეფიციარები უზრუნველყოფილნი არიან სამედიცინო მომსახურების თანადაფინანსებით</t>
  </si>
  <si>
    <t>პროგრამაში ჩასართავად წარმოდგენილი უნდა იქნას შემდეგი დოკუმენტაცია:
1. ქედის მუნიციპალიტეტში რეგისტრირებული შესაბამისი ბენეფიციარების განცხადება მუნიციპალიტეტის მერის ან მერის მოადგილის სახელზე;
2. განმცხადებლის პირადობის მოწმობის ასლი დედანთან ერთად;
3. შესაბამისი სამედიცინო დაწესებულების მიერ გაცემული ცნობა (ფორმა №100);
4. საყოველთაო, სადაზღვევო კომპანიების და აჭარის ჯანდაცვის სამინისტროს მიერ გაცემული დოკუმენტი დაფინანსების თაობაზე;
5. შესაბამისი კლინიკის ანგარიშ-ფაქტურა;
ზემოთ ჩამოთვლილი დოკუმენტების წარმოდგენის შემდეგ, ჩვენს მიერ ბენეფიციარზე გაიცემა ვაუჩერი.
ანგარიშსწორება მოხდება, კლინიკის მიერ ჩატარებული სამედიცინო მომსახურეობის შესახებ წარმოდგენილი დოკუმენტაციის საფუძველზე და მერიის ჯამრთელობისა და სოციალური დაცვის სამსახურის მოხსენებითი ბარათის შესაბამისად, ხოლო 2025 წლის 1 აპრილამდე გაცემულ საგარანტიო წერილები ანაზღაურდეს მუნიციპალიტეტის მერის ინდივიდუალური სამართლებრივი აქტის საფუძველზე.</t>
  </si>
  <si>
    <t>პროგრამით მოსარგებელთა რაოდენობა</t>
  </si>
  <si>
    <t>მომართვიანობის სიმცირე</t>
  </si>
  <si>
    <t>მუნიციპალიტეტში რეგისტრირებულ პროგრამით მოსარგებლე პირთათვის მედიკამენტების შესაძენად 200 ლარიანი ვაუჩერით  სარგებლობა</t>
  </si>
  <si>
    <t>საქართველოს მოსახლეობისთვის სამედიცინო დახმარება ძირითადად უზრუნველყოფილია სახელმწიფო ბიუჯეტიდან დაფინანსებული მთელი რიგი სახელმწიფო (სამედიცინო) პროგრამებით. მიუხედავად ამისა  ქრონიკული დაავადების მქონე პაციენტებისა და მოწყვლადი კატეგორიის მქონე ბენეფიციარებისთვის მედიკამენტების მიწოდება სიცოცხლისთვის აუცილებლობას წარმოადგენს, რადგან დიდ ხარჯებთან არის დაკავშირებული და მედიკამენტების შეძენა უჭირთ. აქედან გამომდინარე შემუშავებული იქნა აღნიშნული პროგრამა. 
ბენეფიციარები, რომლებიც საჭიროებენ მედიკამენტოზურ მკურნალობას ოჯახიდან წელიწადში ერთხელ მიიღებენ 200 ლარიან დახმარებას ვაუჩერის სახით.  იმ შემთხვევაში თუ ოჯახში არის ორი შშმ პირი, ორი ვეტერანი, სოციალურად დაუცველი და შშმ პირი/ვეტერანი, მათ მიეცემათ ორი 200 ლარიანი ვაუჩერი.
ბენეფიციართა შერჩევის წესი:
ქედის მუნიციპალიტეტის ტერიტორიაზე რეგისტრირებული;
სოციალურად დაუცველი ოჯახების მონაცემთა ერთიან ბაზაში რეგისტრირებული ოჯახის წევრები, რომლებსაც მინიჭებული აქვთ 120 000-ის ჩათვლით სარეიტინგო ქულა;
შშმ პირები;
ომის ვეტერანები;
საქართველოს ტერიტორიული მთლიანობისთვის ომში დაღუპულთა ოჯახის წევრები (დედა, მამა, მეუღლე, შვილები), იმათ ვისაც ვეტერანის სტატუსი აქვთ მინიჭებული;
მრავალშვილიანი (18 წლამდე ასაკის 5 და მეტი შვილი) ოჯახის წევრები;
მარტოხელა მშობლები და მათი შვილები;
მარტოხელა ასაკით პენსიონერები;</t>
  </si>
  <si>
    <t>პროგრამაში ჩასართავად წარმოდგენილი უნდა იქნას შემდეგი დოკუმენტაცია:
1. ქედის მუნიციპალიტეტში რეგისტრირებული აღნიშნული ბენეფიციარების განცხადება მუნიციპალიტეტის მერის ან მერის მოადგილის სახელზე;
2. განმცხადებლის პირადობის მოწმობის ასლი დედანთან ერთად;
3. ბენეფიციარის დამადასტურებელი დოკუმენტი (სარეიტინგო ქულის ამონაწერი სოციალურად დაუცველი ოჯახების ერთიანი ბაზიდან, შშმ პირის შემთხვევაში, ცნობა სოციალური მომსახურების სააგენტოდან, ვეტერანის მოწმობის ასლი დედანთან ერთად და ა.შ.);
4. გადაწყვეტილება (ცნობა) მარტოხელა მშობლის სტატუსის შესახებ;
5. ცნობა ჯანმრთელობის მდგომარეობის შესახებ, ფორმა N IV – 100/ა;
6. ანგარიშ-ფაქტურა აფთიაქიდან თანხის მითითებით:
ზემოთ ჩამოთვლილი დოკუმენტების წარმოდგენის შემდეგ, ჩვენს მიერ ბენეფიციარზე გაიცემა ვაუჩერი.
ანგარიშსწორება მოხდება, აფთიაქის (იმ აფთიაქიდან ვისთანაც მერიას გაფორმებული აქვს ხელშეკრულება) მიერ  გაწეული მომსახურეობის შესახებ წარმოდგენილი დოკუმენტაციის საფუძველზე.</t>
  </si>
  <si>
    <t>2250 (მათ შორის ქალი 57 %, კაცი 43%)</t>
  </si>
  <si>
    <t>პროგრამის არსებობაზე ინფორმაციის ნაკლებობა</t>
  </si>
  <si>
    <t>06 01 04</t>
  </si>
  <si>
    <t>06 01 05</t>
  </si>
  <si>
    <t>ქრონიკული დაავადებების სამკურნალო სპეციფიკური მედიკამენტებით უზრუნველყოფა</t>
  </si>
  <si>
    <t>ქედის მუნიციპალიტეტში ქრონიკული დაავადებებით (ეპილეფსიით და პარკინსონით) დაავადებული მოქალაქეების უზრუნველყოფა სპეციფიკური მედიკამენეტებით, რომლებიც არ ფინანსდება სხვა მიზნობრივი პროგრამებით</t>
  </si>
  <si>
    <t>2019 წლის პირველი იანვრიდან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 მიერ ამოქმედდა ქრონიკული დაავადებების სამკურნალოდ, მათ შორის ეპილეფსიითა და პარკინსონით დაავადებული ბენეფიციარებისთვის მედიკამენტებით უზრუნველყოფი პროგრამა.
ქრონიკული დაავადებების სამკურნალო მედიკამენტებით უზრუნველყოფის სახელმწიფო პროგრამით სარგებლობა შეუძლიათ პირებს, რომლებიც დარეგისტრირებული არიან სოციალურად დაუცველი ოჯახების მონაცემთა ბაზაში და რომელთა სარეიტინგო ქულა არ აღემატება 100 000-ს, ასევე პენსიონერებს, შშმ პირებს, პარკინსონით და ეპილეფსიით დაავადებულ მოქალაქეებს.
სახელმწიფო პროგრამის ამოქმედების მიუხედავად, ზოგიერთი მოქალაქე ვერ ღებულობს რიგი დასახელების მედიკამენტებს, რადგანაც სახელმწიფო პროგრამით მხოლოდ მედიკამენტების ნაწილი დაფინანსდა. აქედან გამომდინარე, აღნიშნული ბენეფიციარები ხშირად მომართავდნენ ქედის მუნიციპალიტეტის მერიას შესაბამისი მედიკამენტების შესყიდვის დაფინანსების მოთხოვნით.</t>
  </si>
  <si>
    <t>ეპილეფსიის სამკურნალო მედიკამენტი</t>
  </si>
  <si>
    <t>ეპიქსი 1000მგ. (ლევეთირაცეტამი 1000მგ.)</t>
  </si>
  <si>
    <t>პარკინსონის სამკურნალო მედიკამენტი</t>
  </si>
  <si>
    <t>პარკინი 0.25მგ.</t>
  </si>
  <si>
    <t>ა. მატერიალური რესურსის გაცემის სქემა:
მედიკამენტების გაცემა განხორციელდება ქედის მუნიციპალიტეტის მერიის მიერ.
ბ. მოსარგებელთა შერჩევის წესი:
პროგრამაში მონაწილეობის უფლებით სარგებლობს ბენეფიციარი, რომელიც არის ქედის მუნიციპალიტეტის ტერიტორიაზე რეგისტრირებული და წარმოადგენს შესაბამის დოკუმენტებს:
1. განცხადება მუნიციპალიტეტის მერის ან მერის მოადგილის სახელზე;
2. აღნიშნული დაავადების (ეპილეფსია, პარკინსონი) დამადასტურებელი სამედიცინო ცნობა ფორმა №100, სადაც მითითებული იქნება შესაბამისი მედიკამენტის რაოდენობა და დოზა;
3.ბენეფიციართა პირადობის მოწმობის ასლი.
მედიკამენტების გაცემას უზრუნველყოფს მერიის ჯანმრთელობისა და სოციალური დაცვის სამსახური  უწყისის შესაბამისად;</t>
  </si>
  <si>
    <t>17 (მათ შორის ქალი 30%, კაცი 70% )</t>
  </si>
  <si>
    <t>06 01 06</t>
  </si>
  <si>
    <t>შშმ პირთა პერსონალური ასისტენტის მომსახურების პროგრამა</t>
  </si>
  <si>
    <t>შეზღუდული შესაძლებლობის მქონე პირები უმეტესად ვერ ახერხებენ საზოგადოებრივ ცხოვრებაში აქტიურად ჩართვას, რაც გამოწვეულია მათ ცხოვრებაში არსებული სხვადასხვა პრობლემებით, რის გამოც მათ ესაჭიროებათ საზოგადოებრივ და სხვადასხვა საყოფაცხოვრებო სფეროებში მხარდაჭერა. კერძოდ, სახელმწიფო და სხვადასხვა დაწესებულებებში გაყოლა, კომუნიკაციაში მხარდაჭერა, საყოფაცხოვრებო ქმედებებში (ჰიგიენა, დაბანა, ჩაცმა, კვება, გადაადგილება, ჯანმრთელობის კონტროლი, სხეულის თვითმოვლაში მხარდაჭერა და სხვა) მხარდაჭერა, რისთვისაც სჭირდებათ დამხმარე სპეციალისტების მომსახურება. ამიტომ ქვეპროგრამა ითვალისწინებს 18 წლის და მეტი ასაკის, შეზღუდული შესაძლებლობის სტატუსის მქონე პირთა დამოუკიდებელი ცხოვრების მხარდაჭერის მიზნით პერსონალური ასისტენტის დაფინანსებას. 
კერძოდ:
პერსონალური ასისტენტის სერვისი - შშმ პირებს გაუწევს სათანადო მხარდაჭერას დამოუკიდებელი ცხოვრების ხარისხის გაუმჯობესებისა და საკუთარი ცხოვრების კონტროლის გაზრდაში, სამუშაო ადგილზე, განათლების მიღების პროცესში, საჯარო სერვისებით სარგებლობისას, ან ყოველდღიური საქმიანობის განხორციელებისას. 
გაეროს 2006 წლის შშმ პირთა უფლებების კონვენციის მე-19 მუხლით (დამოუკიდებელი ცხოვრება და საზოგადოებრივ ცხოვრებაში ჩართვა) და შშმ პირთა უფლებების შესახებ საქართველოს კანონის მე-20 მუხლის მე-3 ნაწილის და 37-ე მუხლის მე-5 ნაწილის ,,ბ’’ ქვეპუნქტით აღებული ვალდებულების განხორციელების ხელშეწყობის მიზნით ქვეპროგრამა ითვალისწინებს პერსონალური ასისტენტის მომსახურებით 18 წლის და მეტი ასაკის შეზღუდული შესაძლებლობის სტატუსის მქონე იმ პირების (15 პირი) უზრუნველყოფას, რომლებიც ცდილობენ დამოუკიდებელი ცხოვრების წესით ცხოვრებას და მონაწილეობენ სხვადასხვა ყოველდღიურ (საგანმანათლებლო, სპორტული, კულტურული და სხვა) აქტივობებში, მუშაობენ და / ან არიან მარტოხელა შშმ პირები და საჭიროებენ მხარდაჭერას ცხოვრებისეულ, ყოველდღიურ აქტივობებში (ჰიგიენა, ჩაცმა, კვება, გადაადგილება და სხვა).</t>
  </si>
  <si>
    <t>თვეში საათობრივი რაოდენობა 1 ბენეფიციარზე</t>
  </si>
  <si>
    <t>წლიური საათობრივი რაოდენობა 1 ბენეფიციარზე</t>
  </si>
  <si>
    <t>ერთეულის ფასი საათში (ლარი)</t>
  </si>
  <si>
    <t>სულ ერთ ბენეფიციარზე წლურად (ლაი)</t>
  </si>
  <si>
    <t>საათი</t>
  </si>
  <si>
    <t>წლიურად ყველა ბენეფიციარზე</t>
  </si>
  <si>
    <t>ძირითადი პროგრამული ხარები</t>
  </si>
  <si>
    <t>განზომილება</t>
  </si>
  <si>
    <t>რეგულარული პერსონალური ასისტენტის მომსახურება</t>
  </si>
  <si>
    <t>სპეციალიზებული პერსონალური ასისტენტის მომსახურება</t>
  </si>
  <si>
    <t>უფლებამოსილი სამედიცინო დაწესებულების მიერ ბენეფიციართა შეფასების ანაზღაურება</t>
  </si>
  <si>
    <t>შშმ პირების დამოუკიდებელი ცხოვრების პირობების გაუმჯობესება, საზოგადოებაში ინტეგრაციის ხელშეწყობა</t>
  </si>
  <si>
    <t>13 (მათ შორის ქალი  %, კაცი  %)</t>
  </si>
  <si>
    <t>20 (მათ შორის ქალი  %, კაცი  %)</t>
  </si>
  <si>
    <t>შემოსული განცხადებების მიხედვით.</t>
  </si>
  <si>
    <t>2 (მათ შორის ქალი  %, კაცი  %)</t>
  </si>
  <si>
    <t>10 (მათ შორის ქალი  %, კაცი  %)</t>
  </si>
  <si>
    <t>სოციალურად დაუცველი ფენისათვის ყოველდღიური, ერთჯერადი უფასო კვებით უზრუნველყოფა</t>
  </si>
  <si>
    <t>ქედის მუნიციპალიტეტში მცხოვრები სოციალურად დაუცველი მოსახლეობის ყოველდღიური ერთჯერადი უფასო კვებით უზრუნველყოფა</t>
  </si>
  <si>
    <t xml:space="preserve">მოსახლეობის სოციალურად დაუცველი ფენების დახმარება ქვეყნის ჯანდაცვისა და სოციალური პოლიტიკის მთავარი და ძირითადი პრიორიტეტია. ქედის მუნიციპალიტეტში სოციალურად დაუცველთათვის განკუთვნილია სასადილო დაბა ქედაში, რომელიც ემსახურება აღნიშნული კატეგორიის 25 ბენეფიციარს უფასო ერთჯერადი ცხელი საკვებით. ქვეპროგრამა მოქმედებს 2005 წლიდან. 
მოსარგებლე პირთა შერჩევის წესი:
აღნიშნულ ქვეპროგრამაში ჩართვაზე უპირატესობა მიენიჭებათ მარტოხელებს, მრავალშვილიან ოჯახებს, შშმ პირებს და სოციალურად დაუცველ ოჯახებს.
მიმდინარე ქვეპროგრამაში კვებით უზრუნველყოფა განხორციელდება ერთჯერადად ყოველდღიურად (წელიწადში 365 დღის) განმავლობაში მენიუს შესაბამისად.
შერჩევა მოხდება 0-დან 120 000-მდე სარეიტინგო ქულის მქონე ოჯახებს შორის, უპირატესობა მიენიჭება დაბალი ქულის მქონე მარტოხელა და ინვალიდ ბენეფიციარებს. </t>
  </si>
  <si>
    <t>განრიგი</t>
  </si>
  <si>
    <t>რაოდენობა (კგ)</t>
  </si>
  <si>
    <t>საქონლის ხორცი ძვლიანი</t>
  </si>
  <si>
    <t>კომბოსტო</t>
  </si>
  <si>
    <t>ჭარხალი</t>
  </si>
  <si>
    <t>სტაფილო</t>
  </si>
  <si>
    <t>0.8</t>
  </si>
  <si>
    <t>ხახვი</t>
  </si>
  <si>
    <t>0.5</t>
  </si>
  <si>
    <t>ტომატ-პასტა</t>
  </si>
  <si>
    <t>მწვანილი</t>
  </si>
  <si>
    <t>0.25</t>
  </si>
  <si>
    <t>ზეთი</t>
  </si>
  <si>
    <t>0.26</t>
  </si>
  <si>
    <t>მარილი</t>
  </si>
  <si>
    <t>0.05</t>
  </si>
  <si>
    <t>ბრინჯი</t>
  </si>
  <si>
    <t>1.5</t>
  </si>
  <si>
    <t>ერბო კარაქი</t>
  </si>
  <si>
    <t>0.2</t>
  </si>
  <si>
    <t>შაქარი</t>
  </si>
  <si>
    <t>ხილი</t>
  </si>
  <si>
    <t>ნიორი</t>
  </si>
  <si>
    <t>0.06</t>
  </si>
  <si>
    <t>მწარე წიწაკა დაფქული</t>
  </si>
  <si>
    <t>კარტოფილი</t>
  </si>
  <si>
    <t>პური</t>
  </si>
  <si>
    <t>5.29</t>
  </si>
  <si>
    <t>საქონლის ხორცი გატარებული</t>
  </si>
  <si>
    <t>ვერმიშელი</t>
  </si>
  <si>
    <t>კვერცხი</t>
  </si>
  <si>
    <t>უცხო სუნელი</t>
  </si>
  <si>
    <t>ყველი</t>
  </si>
  <si>
    <t>ბარდა</t>
  </si>
  <si>
    <t>2.6</t>
  </si>
  <si>
    <t>თევზი (ხეკი)</t>
  </si>
  <si>
    <t>2.8</t>
  </si>
  <si>
    <t>3</t>
  </si>
  <si>
    <t>0.1</t>
  </si>
  <si>
    <t>1</t>
  </si>
  <si>
    <t>ქათმის ხორცი</t>
  </si>
  <si>
    <t>1.8</t>
  </si>
  <si>
    <t>1.2</t>
  </si>
  <si>
    <t>ნიგოზი</t>
  </si>
  <si>
    <t>წიწიბურა</t>
  </si>
  <si>
    <t>0.3</t>
  </si>
  <si>
    <t>0.6</t>
  </si>
  <si>
    <t>მაკარონი</t>
  </si>
  <si>
    <t>2.5</t>
  </si>
  <si>
    <t>კარაქი</t>
  </si>
  <si>
    <t>რძის ფხვნილი</t>
  </si>
  <si>
    <t>2</t>
  </si>
  <si>
    <t xml:space="preserve">საქონლის ხორცი </t>
  </si>
  <si>
    <t>3.2</t>
  </si>
  <si>
    <t>0.4</t>
  </si>
  <si>
    <t>მოხარშული კვერცხი</t>
  </si>
  <si>
    <t>25</t>
  </si>
  <si>
    <t>ქიშმიში</t>
  </si>
  <si>
    <t>ლობიო</t>
  </si>
  <si>
    <t>პიმპილი</t>
  </si>
  <si>
    <t>0.03</t>
  </si>
  <si>
    <t>0.477</t>
  </si>
  <si>
    <t>0.35</t>
  </si>
  <si>
    <t>0.065</t>
  </si>
  <si>
    <t>სუნელი</t>
  </si>
  <si>
    <t>პროდუქტის                                                   დასახელება</t>
  </si>
  <si>
    <t>ორშაბათი</t>
  </si>
  <si>
    <t>სამშაბათი</t>
  </si>
  <si>
    <t>1. წვნიანი ხორცის გუფთებით - 400 გრ.</t>
  </si>
  <si>
    <t>2. მოხარშული ვერმიშელი ყველით - 230 გრ.</t>
  </si>
  <si>
    <t>3. კომპოტი ხილის - 200 გრ.</t>
  </si>
  <si>
    <t>4. პური ხორბლის - 211 გრ.</t>
  </si>
  <si>
    <t>1. ბორში საქონლის ხორცით - 400 გრ.</t>
  </si>
  <si>
    <t xml:space="preserve">2. ბრინჯის ტკბილი ფაფა - 200 გრ. </t>
  </si>
  <si>
    <t>ოთხშაბათი</t>
  </si>
  <si>
    <t>1. წვნიანი ბარდით  - 400 გრ.</t>
  </si>
  <si>
    <t>2. თევზი კარტოფილის გარნირით - 200 გრ.</t>
  </si>
  <si>
    <t>ხუთშაბათი</t>
  </si>
  <si>
    <t>1. ხარჩო ქათმის ხორცით  - 400 გრ.</t>
  </si>
  <si>
    <t>2. კატლეეტი წიწიბურას გარნირით - 200 გრ.</t>
  </si>
  <si>
    <t>პარასკევი</t>
  </si>
  <si>
    <t>1. ხარჩო საქონლის ხორცით  - 400 გრ.</t>
  </si>
  <si>
    <t>2. მაკარონის ფაფა რძით - 250 გრ.</t>
  </si>
  <si>
    <t>შაბათი</t>
  </si>
  <si>
    <t>1. ხაშლამას წვნიანი საქონლის ხორცით  - 400 გრ.</t>
  </si>
  <si>
    <t>2. ბრინჯის ტკბილი ფაფა ქიშმიშით - 200 გრ.</t>
  </si>
  <si>
    <t>3. მოხარშული კვერცხი 1 ცალი.</t>
  </si>
  <si>
    <t>4. კომპოტი ხილის - 200 გრ.</t>
  </si>
  <si>
    <t>5. პური ხორბლის - 211 გრ.</t>
  </si>
  <si>
    <t>კვირა</t>
  </si>
  <si>
    <t>1. წვნიანი ლობიოთი - 300 გრ.</t>
  </si>
  <si>
    <t>2. ხორცი მოთუშული კომბოსტოს გარნირით - 230 გრ.</t>
  </si>
  <si>
    <t>ინფორმაცია ჯამში პროდუქტების სახეების და რაოდენობების შესახებ</t>
  </si>
  <si>
    <t>საქონლის ხორცი ძვლიანი გატარებული</t>
  </si>
  <si>
    <t>ქათმის ბარკალი</t>
  </si>
  <si>
    <t>შესქელებული რძე</t>
  </si>
  <si>
    <t>ტომატი</t>
  </si>
  <si>
    <t>წიწაკა</t>
  </si>
  <si>
    <t>ბარდა-გაროხი</t>
  </si>
  <si>
    <t>ვერმიშელი-მაკარონი</t>
  </si>
  <si>
    <t>ლობიო შავი</t>
  </si>
  <si>
    <t>თევზი(ხეკი)</t>
  </si>
  <si>
    <t>საქონლის ხორცი ატრიკოტი</t>
  </si>
  <si>
    <t>ყოველდღიურად ერთჯერადი უფასო კვებით მოსარგებლე ბენეფიციართა რაოდენობა</t>
  </si>
  <si>
    <t>25 (მათ შორის ქალი 64%, კაცი 36% )</t>
  </si>
  <si>
    <t xml:space="preserve">  შემოსული განცხადებების მიხედვით.</t>
  </si>
  <si>
    <t>06 02 01</t>
  </si>
  <si>
    <t>06 02</t>
  </si>
  <si>
    <t>06 01</t>
  </si>
  <si>
    <t>06 02 02</t>
  </si>
  <si>
    <t>ვეტერანთა უკვდავყოფის, სარიატუალო მომსახურების, სადღესასწაულო დღეების ორგანიზება და დახმარება</t>
  </si>
  <si>
    <t xml:space="preserve">ქვეყანაში დიდი ყურადღება ექცევა სამშობლოს წინაშე ღვაწლმოსილ ადამიანებს, კერძოდ ომში დაღუპულებსა და ვეტერანებს, ბევრი რამ კეთდება მათი საყოფაცხოვრებო პირობებისა და ეკონომიკური მდგომარეობის გაუმჯობებსების მიზნით.
ქედის მუნიციპალიტეტმა შეიმუშავა ომის ვეტერანების, მათთან გათანაბრებულების და ომში დაღუპულთა ოჯახის წევრებისათვის ქვეპპროგრამა, რომელიც ითვალისწინებს უკვდავყოფის, გარკვეულ ოჯახებზე მატერიალური და ფინანსური დახმარების გაწევას.
ქვეპროგრამის ფარგლებში მოხდება 2008 წლის აგვისტოს ომის დროს დაღუპული მეომრის ოჯახისათვის ერთჯერადი ფინანსური დახმარების გაცემა, გათვალისწინებულია  ვეტერანის გარდაცვალების შემთხვევაში ოჯახზე ერთჯერადი ფინანსური დახმარება, ასევე ვეტერანების თხევადი აირით უზრუნველყოფა. </t>
  </si>
  <si>
    <t>2008 წლის აგვისტოს ომის დროს დაღუპული მეომრის ოჯახისათვის ერთჯერადი ფინანსური დახმარება</t>
  </si>
  <si>
    <t>ვეტერანთათვის თხევადი აირის შეძენა 
(კვარტალში ერთხელ) I, II, III, IV კვარტალი</t>
  </si>
  <si>
    <r>
      <t>4,00</t>
    </r>
    <r>
      <rPr>
        <sz val="16"/>
        <color theme="8" tint="-0.249977111117893"/>
        <rFont val="Sylfaen"/>
        <family val="1"/>
      </rPr>
      <t>*</t>
    </r>
    <r>
      <rPr>
        <sz val="10"/>
        <color theme="8" tint="-0.249977111117893"/>
        <rFont val="Sylfaen"/>
        <family val="1"/>
      </rPr>
      <t>80</t>
    </r>
  </si>
  <si>
    <t>ვეტერანის დღესთან (17 ოქტომბერი) დაკავშირებით 
ერთჯერადი ფინანსური დახმარება</t>
  </si>
  <si>
    <t>ომის მონაწილის გარდაცვალების შემთხვევაში, ოჯახზე ერთჯერადი ფინანსური დახმარების გასაცემად წარმოდგენილი უნდა იყოს შემდეგი დოკუმენტაცია:
1. ოჯახის წევრის განცხადება მუნიციპალიტეტის მერის სახელზე;
2. ოჯახის წევრის პირადობის მოწმობის ასლი დედანთან ერთად;
3. გარდაცვალების მოწმობის ასლი  დედანთან ერთად;
4. ვეტერანის მოწმობა;
5. საბანკო რეკვიზიტები;
გამონაკლის შემთხვევაში პროგრამით 2026 წელში ისარგებლებს ის ოჯახი, რომელსაც ოჯახის წევრი გარდაეცვლება 2025 წლის დეკემბრის თვეში და დახმარება გაეწევა 2025 წლის პროგრამით გათვალისწინებული ოდენობით.
-თხევადი  აირის გაცემა მოხდება კვარტალში ერთხელ გაცემული ტალონების საფუძველზე.
ანგარიშსწორება მოხდება მიღება-ჩაბარების აქტის საფუძველზე გახარჯული ტალონების შესაბამისად. აღნიშნული ტალონი დამოწმებული იქნება ორივე მხარის მიერ სველი ბეჭდით.</t>
  </si>
  <si>
    <t>ბენეფიციარების რაოდენობა</t>
  </si>
  <si>
    <t>210 (მათ შორის ქალი 15%, კაცი 85%)</t>
  </si>
  <si>
    <t>06 02 03</t>
  </si>
  <si>
    <t>ოთხ და მეტ შვილიან ბავშვთა ოჯახებზე (18 წლამდე ბავშვები) ერთჯერადი ფინანსური დახმარება</t>
  </si>
  <si>
    <t xml:space="preserve">ქედის მუნიციპალიტეტში მცხოვრები ოთხ და მეტ შვილიან ოჯახებზე (18 წლამდე ასაკის ბავშვები) ერთჯერადი ფინანსური დახმარების გაწევა
</t>
  </si>
  <si>
    <t>მრავალშვილიანი ოჯახებისათვის დახმარება ქვეყნის მთავარ პრიორიტეტს წარმოადგენს. დემოგრაფიული პრობლემების ფონზე დღის წესრიგში დადგა მრავალშვილიანი ოჯახების ფინანსური დახმარება. სწორედ ამიტომ, მე-4, მე-5 და მეტი შვილის შეძენასთან დაკავშირებით  დახმარებას მიიღებენ მშობლები, რომლებიც რეგისტრირებული არიან ან/და ერთ-ერთი მშობელი რეგისტრირებულია ქედის ადმინისტრაციულ ტერიტორიაზე.
მოსარგებლის მიერ წარმოდგენილი უნდა იყოს შემდეგი დოკუმენტაცია:
1. განცხადება მუნიციპალიტეტის მერის სახელზე;
2. მშობლების პირადობის მოწმობების ასლები დედანთან ერთად;
3. შვილების დაბადების მოწმობების ასლები დედანთან ერთად;
4. საბანკო რეკვიზიტები;
5. ერთ-ერთი მშობლის სხვა მუნიციპალიტეტში ან ქალაქში რეგისტრაციის შემთხვევაში შესაბამისი მუნიციპალიტეტიდან ცნობა, რომ არ უსარგებლია შესაბამისი პროგრამით.
6. ცნობა მაღალმთიანობის შესახებ ერთ ერთი მშობლის სახელზე;
გამონაკლის შემთხვევაში 2026 წლის ქვეპროგრამის  ფარგლებში ერთჯერადი ფინანსური დახმარება გაეწევა იმ ოჯახებს, რომლებსაც მე-4 შვილი შეეძინათ 2025 წლის დეკემბრის თვეში და არ უსარგებლიათ  დახმარებით, ხოლო დახმარება გაიცემა 2025 წლის ქვეპროგრამული თანხის შესაბამისად.</t>
  </si>
  <si>
    <t>ოჯახების რაოდენობა</t>
  </si>
  <si>
    <t>06 02 04</t>
  </si>
  <si>
    <t>გაჭირვებულ ოჯახებში გარდაცვლილ პირთა დასაფლავებისთვის ერთჯერადი ფინანსური დახმარება</t>
  </si>
  <si>
    <t xml:space="preserve">მიზანი 1 - სიღარიბის ყველა ფორმის აღმოფხვრა;                                                                                                                 </t>
  </si>
  <si>
    <t>წარმოდგენილი უნდა იყოს შემდეგი დოკუმენტაცია:
1. ოჯახის წევრის განცხადება მუნიციპალიტეტის მერის სახელზე;
2. განმცხედებლის პირადობის მოწმობის ასლი დედანთან ერთად;
3. გარდაცვალების მოწმობის ასლი  დედანთან ერთად;
4. ცნობა სარეიტინგო ქულის შესახებ;
5. განმცხადებლის საბანკო რეკვიზიტები;
გამონაკლის შემთხვევაში პროგრამით 2026 წელში ისარგებლებს ის ოჯახი, რომელსაც ოჯახის წევრი გარდაეცვალა 2025 წლის დეკემბრის თვეში და დახმარება გაეწევა 2025 წლის პროგრამით გათვალისწინებული ოდენობით.</t>
  </si>
  <si>
    <t>116 (მათ შორის ქალი 44%, კაცი 56 %)</t>
  </si>
  <si>
    <t>120 (მათ შორის ქალი 44%, კაცი 56%)</t>
  </si>
  <si>
    <t>06 02 05</t>
  </si>
  <si>
    <t>ჰემოდიალეზის პროგრამაში ჩართულ ბენეფიციართა მგზავრობის ხელშეწყობა</t>
  </si>
  <si>
    <t>პროგრამა ითვალისწინებს დიალიზის სახელმწიფო პროგრამით მოსარგებლე ბენეფიციარის ქ. ბათუმის კლინიკებში დიალიზის სეანსების ჩასატარებლად ტრანსპორტირებისათვის ფინანსურ დახმარებას. ტრანსპორტირების ხარჯი ერთ ბენეფიციარზე გათვლილია ქედის ავტოსატრანსპორტო საწარმოს მიერ მოწოდებული მგზავრობის ღირებულების მიხედვით, (პაციენტები ყოველთვიურად იტარებენ 13-მდე დიალიზის სეანს), ვინაიდან ხშირ შემთხვევაში აღნიშნული კატეგორიის ბენეფიციარებს არ აქვს ტრანსპორტირების ხარჯები, ძირითადად ცხოვრობენ სოფლად და უწევთ ორი სახის ტრანსპორტის შეცვლა. პროგრამით გათვალისწინებული დახმარება მათთვის მნიშვნელოვანი მხარდაჭერა იქნება.
 მატერიალური რესურსის გაცემის სქემა:
ქედის მუნიციპალიტეტის ტერიტორიაზე მცხოვრები დიალიზის სახელმწიფო პროგრამაში ჩართულ ბენეფიციართა მონაცემების საფუძველზე ჯანმრთელობისა და სოციალური დაცვის სამსახური მიმართავს მერს პროგრამით მოსარგებლე ბენეფიციარებზე ყოველთვიური სოციალური დახმარების თაობაზე დიალიზის ცენტრამდე და უკან ტრანსპორტის ხარჯების გაწევის თაობაზე, საკითხის დადებითად გადაწყვეტის შემთხვევაში მერიის საფინანსო სამსახური გადაურიცხავს ყოველთვიურად თვის ბოლო რიცხვებში პროგრამაში ჩართულ ბენეფიციარს შესაბამის პირად ანგარიშებზე თანხას.</t>
  </si>
  <si>
    <t>ტრანსპორტირების ხარჯები დანდალოს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</si>
  <si>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ცხმორისი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</si>
  <si>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წონიარისის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</si>
  <si>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ზვარის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</si>
  <si>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დაბა ქედის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</si>
  <si>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პირველი მაისი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</si>
  <si>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მახუნცეთის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</si>
  <si>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ოქტომბრის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</si>
  <si>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მერისის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</si>
  <si>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დოლოგნის  ადმინისტრაციული ერთეულიდან 
ქალაქ ბათუმამდე ორმხრივად  თანმხლები პირის ერთად</t>
  </si>
  <si>
    <t>ბენეფიციარი</t>
  </si>
  <si>
    <t>თანმხლები პირი</t>
  </si>
  <si>
    <t>ხელშეწყობილია ჰემოდიალიზის პროგრამაში ჩართულ ბენეფიციართა მგზავრობა</t>
  </si>
  <si>
    <t>მატერიალური რესურსის გაცემის სქემა:
ქედის მუნიციპალიტეტის ტერიტორიაზე მცხოვრები დიალიზის სახელმწიფო პროგრამაში ჩართულ ბენეფიციართა მონაცემების საფუძველზე ჯანმრთელობისა და სოციალური დაცვის სამსახური მიმართავს მერს პროგრამით მოსარგებლე ბენეფიციარებზე ყოველთვიური სოციალური დახმარების თაობაზე დიალიზის ცენტრამდე და უკან ტრანსპორტის ხარჯების გაწევის თაობაზე, საკითხის დადებითად გადაწყვეტის შემთხვევაში მერიის საფინანსო სამსახური გადაურიცხავს ყოველთვიურად თვის ბოლო რიცხვებში პროგრამაში ჩართულ ბენეფიციარს შესაბამის პირად ანგარიშებზე თანხას.
მოსარგებლეთა შერჩევის წესი:
1. დიალიზით დაავადებული მოქალაქის განცხადება მუნიციპალიტეტის მერის ან მერის მოადგილის სახელზე სახელზე;
2. შესაბამისი სამედიცინო დაწესებულების მიერ გაცემული ცნობა (ფორმა №100);
3. დიალიზით დაავადებული მოქალაქის პირადობის მოწმობის ქსეროასლი;
4. ბენეფიციარის საბანკო რეკვიზიტი;
პროგრამაში ბენეფიციარის მიერ დამაკმაყოფილებელი დოკუმენტაციის წარმოდგენის შემთხვევაში მგზავრობის ხარჯის ანაზღაურება მოხდეს განაცხადის შემოტანის დღიდან. პროგრამაში ასახული ბენეფიციართა რაოდენობა არის საორიენტაციო ციფრი და პროგრამა განხორციელდება რეალურად ჩართული ბენეფიციარების მიხედვით</t>
  </si>
  <si>
    <t>პროგრამით მოსარგებლე ბენეფიციართა რაოდენობა</t>
  </si>
  <si>
    <t>18 (მათ შორის ქალი 50%, კაცი 50%)</t>
  </si>
  <si>
    <t>დიალიზის სახლემწიფო პროგრამაში ჩართული ბენეფიციარების მომართვის საფუძველზე.</t>
  </si>
  <si>
    <t>06 02 06</t>
  </si>
  <si>
    <t xml:space="preserve">ქედის მუნიციპალიტეტის ტერიტორიაზე მცხოვრები სამედიცინო და სოციალური რებილიტაციის პროგრამაში ჩართულ ბავშვთა აბილიტაცია/რეაბილიტაციის კურსებზე მგზავრობის ხელშეწყობა
</t>
  </si>
  <si>
    <t>პროგრამა ითვალისწინებს ქედის მუნიციპალიტეტის ტერიტორიაზე მცხოვრები სამედიცინო და სოციალური რეაბილიტაციის პროგრამაში ჩართულ ბავშვთა აბილიტაცია/რეაბილიტაციის კურსებზე თანამხლებ პირთან ერთად მგზავრობის ღირებულების ანაზღაურებას, რომელთა კურსები დაფინანსებულია აჭარის ა.რ. ჯანმრთელობისა და სოციალური დაცვის სამინისტროს პროგრამით. 
აღნიშნული პროგრამით სარგებლობს ქედის მუნიციპალიტეტის ტერიტორიაზე მცხოვრები (ცერებრალური დამბლის, კუნთების პირველადი დაზიანების, ცენტრალური ნერვული სისტემის ანთებითი და სისხლძარღვოვანი დაავადებების ნარჩენი მოვლენების, ეპილეფსიის, სპინური კუნთოვანი ატროფიისა და მასთან დაკავშირებული სინდრომების, კუნთოვანი დისტროფიის, თანდაყოლილი მიოპათიების, კუნთების სხვა (მათ შორის დაუზუსტებელი) დაზიანების, ჰემიპლეგიის, პარაპლეგიის და ტეტრაპლეგიის მქონე 3 წლამდე ასაკის ბავშვები და შეზღუდული შესაძლებლობების მქონე  18 წლამდე ასაკის ბავშვები.</t>
  </si>
  <si>
    <t>მატერიალური რესურსის გაცემის სქემა:
ტრანსპორტირების ხარჯის ანაზღაურება მოხდება რეაბილიტაციის ცენტრიდან კურსების გავლის ცნობის წარმოდგენის შემდეგ სამსახურის მოხსენებითი ბარათის საფუძველზე და ჩაერიცხება ბენეფიციარის მშობლის  პირად ანგარიშბზე. 
მოსარგებლეთა შერჩევის წესი:
1. პროგრამით მოსარგებლე ქედის მუნიციპალიტეტში რეგისტრირებული ერთერთი მშობლის განცხადება მუნიციპალიტეტის მერის ან მერის მოადგილის სახელზე;
2. შესაბამისი სამედიცინო დაწესებულების მიერ გაცემული ცნობა (ფორმა №100);
3. სარეაბილიტაციო ცენტრების მიერ გაცემული ცნობა კურსების გავლის შესახებ;
4. აჭარის ა. რ. ჯანმრთელობისა და სოციალური დაცვის სამინისტროს მიერ გაცემული ვაუჩერი;
3. პროგრამით მოსარგებლე ბავშვთა და მშობელთა პირადობის მოწმობის ქსეროასლი;
4. მშობლის საბანკო რეკვიზიტი;
5. ამონაწერი - სსიპ სოციალური მომსახურეობის სააგენტო - ქედის სოციალურად დაუცველი ოჯახების მონაცენმთა ერთიანი ბაზაში რეგისტრაციის შესახებ:
პროგრამაში ბენეფიციარის მიერ დამაკმაყოფილებელი დოკუმენტაციის წარმოდგენის შემთხვევაში მგზავრობის ხარჯის ანაზღაურება მოხდეს განაცხადის შემოტანის დღიდან.
პროგრამაში ასახული ბენეფიციართა რაოდენობა არის საორიენტაციო ციფრი და პროგრამა განხორციელდება რეალურად ჩართული ბენეფიციარების მიხედვით.</t>
  </si>
  <si>
    <t>63 (მათ შორის გოგო 25%, ბიჭი 65 %)</t>
  </si>
  <si>
    <t xml:space="preserve">მომართვიანობა   </t>
  </si>
  <si>
    <t>06 02 07</t>
  </si>
  <si>
    <t>მოვლის საჭიროების მქონე პირთათვის  ფინანსური დახმარება</t>
  </si>
  <si>
    <r>
      <t>150</t>
    </r>
    <r>
      <rPr>
        <sz val="14"/>
        <color theme="8" tint="-0.249977111117893"/>
        <rFont val="Sylfaen"/>
        <family val="1"/>
      </rPr>
      <t>*</t>
    </r>
    <r>
      <rPr>
        <sz val="10"/>
        <color theme="8" tint="-0.249977111117893"/>
        <rFont val="Sylfaen"/>
        <family val="1"/>
      </rPr>
      <t>10</t>
    </r>
  </si>
  <si>
    <t>უზრუნველყოფილია ფინანსური დახმარებით ბენეფიციართა ოჯახები</t>
  </si>
  <si>
    <t>116 (მათ შორის ქალი 39, კაცი 61%)</t>
  </si>
  <si>
    <t>89 (მათ შორის ქალი 62%, კაცი 38%)</t>
  </si>
  <si>
    <t>06 02 08</t>
  </si>
  <si>
    <t>0-დან 18 წლამდე ასაკის ბავშვებზე სპეციალური სამკურნალო კვების პროდუქტების შესაძენად ფინანსური დახმარება</t>
  </si>
  <si>
    <t>არსებობს იშვიათი დაავადებები (ფენილკეტონურია, გლუტენის აუტანლობა, ლაქტოზის აუტანლობა და ა.შ.), რომელთა მკურნალობის ძირითადი საშუალებაა დიეტათერაპია, დროული და სწორი დიეტის შემთხვევაში ბავშვი სრულფასოვნად განვითარდება და არაფერი შეაწუხებს. ასეთი პაციენტების სხვა ბავშვებისგან განმასხვავებელი ერთადერთი ნიშანი კვების რაციონი არის, რისთისაც საჭიროა შესაბამისი პროდუქტის შეძენა, რაც საკმაოდ დიდ თანხებთან არის დაკავშირებული და აღნიშნულ ოჯახებს ფინანსური ხარჯები მძიმე ტვირთად აწევს.
გამომდინარე აქედან მუნიციპალიტეტის მერიამ მიზანშეწონილად მიიჩნია ასეთ კატეგორიის ბენეფიციარებს სპეციალური-სამკურნალო კვების პროდუქტების შესაძენად ყოველთვიურად გაუწიოს ფინანსური დახმარება არაუმეტეს 800 ლარის ოდენობით.</t>
  </si>
  <si>
    <r>
      <t>12</t>
    </r>
    <r>
      <rPr>
        <sz val="14"/>
        <color theme="8" tint="-0.249977111117893"/>
        <rFont val="Sylfaen"/>
        <family val="1"/>
      </rPr>
      <t>*</t>
    </r>
    <r>
      <rPr>
        <sz val="11"/>
        <color theme="8" tint="-0.249977111117893"/>
        <rFont val="Sylfaen"/>
        <family val="1"/>
      </rPr>
      <t>8</t>
    </r>
  </si>
  <si>
    <t>პროგრამით ისარგებლებს 0-დან 18 წლამდე ასაკის ბავშვები.
პროგრამაში ჩასართავად წარმოდგენილი უნდა იქნას შემდეგი დოკუმენტაცია:
1. ქედის მუნიციპალიტეტში რეგისტრირებული ერთერთი მშობლის განცხადება მუნიციპალიტეტის მერის ან მერის მოადგილის სახელზე;
2. განმცხადებლის პირადობის მოწმობის ასლი დედანთან ერთად;
3. ბენეფიციარის დაბადების მოწმობის ასლი დედანთან ერთად;
4. ექიმის მიერ გაცემული ფორმა N100, სადაც მითითებული იქნება, რომ მოქალაქე ნამდვილად საჭიროებს სპეციფიკურ-სამკურნალო კვებას;
5. განმცხადებლის საბანკო რეკვიზიტები;
ანგარიშსწორება მოხდება ყოველთვიურად.</t>
  </si>
  <si>
    <t>დახმარების მიმღებ პირთა რაოდენობა</t>
  </si>
  <si>
    <t>2 (მათ შორის ქალი 50 %, კაცი %)</t>
  </si>
  <si>
    <t>2 (მათ შორის ქალი %, კაცი %)</t>
  </si>
  <si>
    <t xml:space="preserve">პირდაპირი მომართვიანობა  </t>
  </si>
  <si>
    <t>06 02 09</t>
  </si>
  <si>
    <t>სსიპ - სახელმწიფო ზრუნვისა და ტრეფიკინგის მსხვერპლთა, დაზარალებულთა დახმარების სააგენტო</t>
  </si>
  <si>
    <t>სახელმწიფო  ბიუჯეტი</t>
  </si>
  <si>
    <t>საქართველოს წითელი ჯვრის საზოგადოება</t>
  </si>
  <si>
    <t xml:space="preserve">უსაფრთხო თემების ჩამოყალიბების/განვითარების ხელშეწყობა კატასტროფებისთვის მზადებით, ჯანდაცვაზე ხელმისაწვდომობის გაზრდითა და სოციალური მხარდაჭერით  
</t>
  </si>
  <si>
    <t>სხვადასხვა სოციალური ღონისძიებები (ექსკურსია, შემოქმედებითი საღამოები, ღირშესანიშნავი თარიღების აღნიშვნა და სხვა)</t>
  </si>
  <si>
    <t>გაცვლითი ვიზიტები თანამშრომლებისა და მოხალისეებისათვის</t>
  </si>
  <si>
    <t xml:space="preserve">მოხალისეთა ინიციატივების განხორციელება საჭიროებებზე ქმედებისათვის </t>
  </si>
  <si>
    <t xml:space="preserve">პირველი დახმარების სწავლების ტრენინგების ჩატარება სხვადსხვა მიზნობრივ ჯგუფებში (საჯარო სკოლების მასწავლებლები, მე- 10-12 კლასებში, ბავშვთა ბაღების მასწავლებლები, ავტოტრანსპორტის მძღოლები და სხვა რისკის ჯგუფები, მინიმუმ 60 ბენეფიციარი) </t>
  </si>
  <si>
    <t>მოწყვლადი ჯგუფების ჰუმანიტარული მხარდაჭერა, მათ შორის სამედიცინო აქცია (სასტუმრო, ტრანსპორტირება, კვება და სხცა ხარჯები) დაუცველი ჯგუფებისათვის</t>
  </si>
  <si>
    <t>ბინაზე მოვლის ბენეფიციართა მხარდამჭერი საქმიანობები</t>
  </si>
  <si>
    <t>ღონისძიება</t>
  </si>
  <si>
    <t>ვიზიტი</t>
  </si>
  <si>
    <t>ინიციატივა</t>
  </si>
  <si>
    <t>ერთეული</t>
  </si>
  <si>
    <t>სხვა პროგრამული ხარჯი</t>
  </si>
  <si>
    <t>საქმიანობათა ცენტრის აღჭურვა</t>
  </si>
  <si>
    <t xml:space="preserve">ცენტრის მიმდინარე ხარჯები </t>
  </si>
  <si>
    <t xml:space="preserve">სატრანსპორტო ხარჯები </t>
  </si>
  <si>
    <t xml:space="preserve">სატრანსპორტო და/ან კომუნიკაციის ხარჯები მოხალისეთათვის </t>
  </si>
  <si>
    <t>ცენტრი</t>
  </si>
  <si>
    <t>პირი</t>
  </si>
  <si>
    <t>ადმინისტრაციული ხარჯი</t>
  </si>
  <si>
    <t>პროგრამების კოორდინატორი ცენტრალურ/რეგიონულ დონეზე</t>
  </si>
  <si>
    <t xml:space="preserve">საქმიანობათა ცენტრის მენეჯერი </t>
  </si>
  <si>
    <t>თვე</t>
  </si>
  <si>
    <t>ქვე  ჯამი</t>
  </si>
  <si>
    <t>ძირითადი პროგრამული ხარჯები</t>
  </si>
  <si>
    <t>ერთეულის საშუალო ფასი (ალრი)</t>
  </si>
  <si>
    <t>პროექტის სრული ღირებულება</t>
  </si>
  <si>
    <t>წითელი ჯვრის ფონდიდან</t>
  </si>
  <si>
    <t>მუნიციპალიტეტის ბიუჯეტიდან</t>
  </si>
  <si>
    <t xml:space="preserve">პირველი დახმარების სწავლების ტრენინგების ჩატარება სხვადსხვა მიზნობრივ ჯგუფებში (ხულოს სკოლების მასწავლებლები, მე- 10-12 კლასებში, ბავშვთა ბაღების მასწავლებლები, ავტოტრანსპორტის მძღოლები და სხვა რისკის ჯგუფები, მინიმუმ 150 ბენეფიციარი) </t>
  </si>
  <si>
    <t>მოწყვლადი ჯგუფების ჰუმანიტარული მხარდაჭერა, მათ შორის სამედიცინო აქცია (სასტუმრო, ტრანსპორტირება, კვება და სხვა ხარჯები) დაუცველი ჯგუფებისათვის</t>
  </si>
  <si>
    <t>ბინაზე მოვლის ბენეფიციართა მხარდამჭერი 
საქმიანობები</t>
  </si>
  <si>
    <t>საინფორმაციო  მასალა (პლაკატები, ფლაერები და სხვა)</t>
  </si>
  <si>
    <t>ცენტრის მიმდინარე ხარჯები</t>
  </si>
  <si>
    <t>სატრანსპორტო ხარჯები</t>
  </si>
  <si>
    <t>საინფორმაციო მასალა (პლაკატები, ფლაერები და სხვა)</t>
  </si>
  <si>
    <t>ადმინისტრაციული ხარჯები</t>
  </si>
  <si>
    <t>პროგრამების კოორდინატორი ცენტრალურ/რეგიონულ დონეზე (კატასტროფების მართვა, ჯანდაცვა და სოციალური მხარდაჭერა, პირველი დახმარება, ფილიალების განვითარება, ფინანსები და ლოჯისტიკა)</t>
  </si>
  <si>
    <t>ქვე ჯამი</t>
  </si>
  <si>
    <t>საქმიანობათა  ცენტრი ქედაში უსაფრთხო გარემოსა და სიცოცხლის  ხელშეწყობისათვის</t>
  </si>
  <si>
    <t>საქართველოს წითელი ჯვრის საზოგადოებას და ქედის მუნიციპალიტეტს შორის გაფორმებული თანადაფინანსების ხელშეკრულების საფუძველზე კვარტალში ერთხელ ხორციელდება სუbსიდირება მათ მიერ მოთხოვნილი წერილის საფუძველზე, ხოლო  კვარტლის ბოლოს წარმოადგენს დოკუმენტაციას გაწეული მომსახურეობის შესახებ.</t>
  </si>
  <si>
    <t>გაზრდილია ჯანდაცვაზე ხელმისაწვდომობა და სოციალური მხარდაჭერა;</t>
  </si>
  <si>
    <t>174 (მათ შორის ქალი 48 %, კაცი 52 %)</t>
  </si>
  <si>
    <t>06 02 10</t>
  </si>
  <si>
    <t>სტიქიური მოვლენების შედეგად დაზარალებულ ოჯახებზე (ბინის ქირით უზრუნველყოფა) ფინანსური დახმარება</t>
  </si>
  <si>
    <t>ქედის მუნიციპალიტეტის ტერიტორიაზე სტიქიური მოვლენების შედეგად დაზარალებულ და გადაადგილებას დაქვემდებარებულ ოჯახებზე მუნიციპალიტეტის სარეზერვო ფონდიდან ხორციელდებოდა დროებითი საცხოვრებლის ბინის ქირის უზრუნველსაყოფად მატერიალური დახმარება. ვინაიდან, საგრძნობლად იზრდება ასეთი ოჯახების რაოდენობა, მუნიციპალიტეტის ბიუჯეტის სარეზერვო ფონდი არასაკმარისი გახდა დაზარალებულ ოჯახებზე ბინის ქირის თანხით უზრუნველყოფა, რის გამოც საჭირო გახდა მიზნობრივი პროგრამის შემუშავება. აღნიშნული პროგრამით ისარგებლებს:
1)ქედის მუნიციპალიტეტის ტერიტორიაზე რეგისტრირებული ოჯახი, რომელსაც საკუთრებაში ან მფლობელობაში გააჩნია ქედის მუნიციპალიტეტის ტერიტორიაზე, სტიქიური პროცესის ზონაში  მოხვედრილი საცხოვრებელი სახლი, რომლის ნაწილი ან მთლიანად დანგრეულია ნებისმიერი სტიქიური მოვლენით (მეწყერი, ღვარცოფი, კლდეზვავი, ქვათაცვენა, მდინარის, წყლის მოქმედების შედეგად ნაპირების გარეცხვა, ჯდენადი გრუნტი, თოვლ/ზვავი და სხვა) და  შესაბამისი კომპეტენტური უწყებიდან გაცემული გეოლოგიური დასკვნის საფუძველზე ექვემდებარება ადგილმონაცვლეობას.
2)ქედის მუნიციპალიტეტის ტერიტორიაზე რეგისტრირებული ოჯახი, რომლის ფლობელობაში/საკუთრებაში არსებული სახლი იმყოფება სტიქიური მოვლენების ზონაში და გეოლოგიური თვალსაზრისით საცხოვრებელი სახლების შედგომი ექსპლუატაციის მიზნით, სხვადასხვა სახის პრევენციული ღონისძიების განხორციელებამდე შესაბამისი კომპეტენტური უწყებიდან წარმოდგენილი გეოლოგიური დასკვნის საფუძველზე ექვემდებარება  დროებით გაყვანას უსაფრთხო ადგილას. 
3) ქედის მუნიციპალიტეტის ტერიტორიაზე რეგისტრირებული ოჯახი,  რომელსაც საკუთრებაში ან მფლობელობაში  არსებული საცხოვრებელი სახლი დაიწვა მთლიანად ან/და ნაწილობრივ სხვადასხვა მიზეზით და მასში ცხოვრება შეუძლებელია.
4) დაუშვებელია ერთზე მეტი თვის შესაბამისი თანხის ერთდროულად გაცემა.  
5) დაუშვებელია ამორტიზირებულ ფართში მცხოვრები ოჯახების დაყოფა და ცალკე-ცალკე ფართის დაქირავება კომპენსაციის დადგენილზე მეტი ოდენობის მიღების მიზნით, გარდა იმ  შემთხვევისა თუ ოჯახი დაყოფილი იყო დაზარალებამდე, ეწეოდა ცალკ-ცალკე მეურნეობას და არიან ენერგომოხმარების დამოუკიდებელი აბონენტები, რაც დადასტურდება მოხსენებითი ბარათით შესაბამისი ადმინისტრაციული ერთეულის წარმომადგენლის მიერ, იმ შემთხვევაში თუ დაზიანებულ სახლში ცხოვრობს ოჯახი, რომელიც 10 ან მეტი წევრისგან შედგება (საფუძველი: სოციალურად დაუცველთა ოჯახების მონაცემთა ერთიანი ბაზიდან ამონაწერი) საჭიროების შემთხვევაში მოხდება მათი დაყოფა და ბინის ქირის თანხა აუნაზღაურდებათ ცალკ-ცალკე.
6) დაუშვებელია ქირის თანხის გაცემა იმ ოჯახზე, სადაც რომელიმე წევრს საკუთრებაში ალტერნატიული საცხლოვრებელი ფართი გააჩნია.</t>
  </si>
  <si>
    <r>
      <t>12</t>
    </r>
    <r>
      <rPr>
        <sz val="14"/>
        <color theme="8" tint="-0.249977111117893"/>
        <rFont val="Sylfaen"/>
        <family val="1"/>
      </rPr>
      <t>*</t>
    </r>
    <r>
      <rPr>
        <sz val="10"/>
        <color theme="8" tint="-0.249977111117893"/>
        <rFont val="Sylfaen"/>
        <family val="1"/>
      </rPr>
      <t>400</t>
    </r>
  </si>
  <si>
    <t>პროგრამაში ჩასართავად წარმოდგენილი უნდა იქნას შემდეგი დოკუმენტაცია:
1. განცხადება დაზარალებულის მიერ მუნიციპალიტეტის მერის ან მერის მოადგილის სახელზე;
2. დაზარალებულის პირადობის მოწმობის ასლი და საბანკო რეკვიზიტი;
3. შესაბამისი კომპეტენტური უწყებიდან გაცემული გეოლოგიური დასკვნა;
4.ხანძრის შემთხვევაში შესაბამისი სამსახურიდან ცნობა;
5. სოციალურად დაუცველთა ოჯახების მონაცემთა ერთიანი ბაზიდან ამონაწერი;
ანგარიშსწორება მოხდება ყოველთვიურად, შესაბამისი ადმინისტრაციული ერთეულის წარმომდაგენლის მოხსენებითი ბარათის საფუძველზე, რომელშიც მითითებული იქნება, რომ აღნიშნული ოჯახი ნამდვილად არ ცხოვრობს დაზიანებულ სახლში.
ქირის თანხის გაცემა შეწყდება შესაბამისი კომისიის გადაწყვეტილების მიღებიდან ორი თვის შემდეგ;</t>
  </si>
  <si>
    <t>დახმარების მიმღები ოჯახების რაოდენობა</t>
  </si>
  <si>
    <t>ინფორმაციის სიმცირე</t>
  </si>
  <si>
    <t>06 02 11</t>
  </si>
  <si>
    <t>მარტოხელა მშობლის სტატუსის მქონე და მარჩენალდაკარგულ პირებზე ფინანსური დახმარება</t>
  </si>
  <si>
    <t xml:space="preserve">მარტოხელა მშობლის სტატუსის მქონე და მარჩენალდაკარგულ პირებზე ყოველთვიურად ფინანსური დახმარების გაწევა
</t>
  </si>
  <si>
    <r>
      <t>12</t>
    </r>
    <r>
      <rPr>
        <sz val="14"/>
        <color theme="8" tint="-0.249977111117893"/>
        <rFont val="Sylfaen"/>
        <family val="1"/>
      </rPr>
      <t>*</t>
    </r>
    <r>
      <rPr>
        <sz val="10"/>
        <color theme="8" tint="-0.249977111117893"/>
        <rFont val="Sylfaen"/>
        <family val="1"/>
      </rPr>
      <t>200</t>
    </r>
  </si>
  <si>
    <r>
      <t>12</t>
    </r>
    <r>
      <rPr>
        <sz val="14"/>
        <color theme="8" tint="-0.249977111117893"/>
        <rFont val="Sylfaen"/>
        <family val="1"/>
      </rPr>
      <t>*</t>
    </r>
    <r>
      <rPr>
        <sz val="10"/>
        <color theme="8" tint="-0.249977111117893"/>
        <rFont val="Sylfaen"/>
        <family val="1"/>
      </rPr>
      <t>100</t>
    </r>
  </si>
  <si>
    <t>დახმარების მიმღები პირების რაოდენობა</t>
  </si>
  <si>
    <t>80 (მათ შორის ქალი 49 %, კაცი 51%)</t>
  </si>
  <si>
    <t>0-დან 18 წლამდე ასაკის შშმ პირები (სოციალური უზრუნველყოფა)</t>
  </si>
  <si>
    <t>18 წლის ზემოთ ასაკის ბენეფიციარები (სოციალური უზრუნველყოფა)</t>
  </si>
  <si>
    <t>სუბსიდია</t>
  </si>
  <si>
    <t>სხვა ხარჯები</t>
  </si>
  <si>
    <t>მარტოხელა მშობლის სტატუსის მქონე პირი (სოციალური უზრუნველყოფა)</t>
  </si>
  <si>
    <t>მარჩენალდაკარგული (სოციალური უზრუნველყოფა)</t>
  </si>
  <si>
    <t>სულ ჯამი მათ შორის:</t>
  </si>
  <si>
    <t>სულ ჯამი მათ შორის :</t>
  </si>
  <si>
    <r>
      <rPr>
        <b/>
        <sz val="10"/>
        <rFont val="Sylfaen"/>
        <family val="1"/>
      </rPr>
      <t>მიზანი 3</t>
    </r>
    <r>
      <rPr>
        <sz val="10"/>
        <rFont val="Sylfaen"/>
        <family val="1"/>
      </rPr>
      <t xml:space="preserve"> - ხელმისაწვდომი ჯანდაცვა          
</t>
    </r>
  </si>
  <si>
    <r>
      <rPr>
        <b/>
        <sz val="10"/>
        <rFont val="Sylfaen"/>
        <family val="1"/>
      </rPr>
      <t>მიზანი 3</t>
    </r>
    <r>
      <rPr>
        <sz val="10"/>
        <rFont val="Sylfaen"/>
        <family val="1"/>
      </rPr>
      <t xml:space="preserve"> - ხელმისაწვდომი ჯანდაცვა          
</t>
    </r>
    <r>
      <rPr>
        <b/>
        <sz val="10"/>
        <rFont val="Sylfaen"/>
        <family val="1"/>
      </rPr>
      <t>მიზანი 16</t>
    </r>
    <r>
      <rPr>
        <sz val="10"/>
        <rFont val="Sylfaen"/>
        <family val="1"/>
      </rPr>
      <t xml:space="preserve"> - მშვიდობა, სამართლიანობა და ძლიერი ინსტიტუტი; </t>
    </r>
  </si>
  <si>
    <r>
      <t xml:space="preserve">მიზანი 1 - </t>
    </r>
    <r>
      <rPr>
        <sz val="10"/>
        <rFont val="Sylfaen"/>
        <family val="1"/>
      </rPr>
      <t>სიღარიბის ყველა ფორმის აღმოფხვრა;</t>
    </r>
    <r>
      <rPr>
        <b/>
        <sz val="10"/>
        <rFont val="Sylfaen"/>
        <family val="1"/>
      </rPr>
      <t xml:space="preserve">                                                                                  მიზანი 2 - </t>
    </r>
    <r>
      <rPr>
        <sz val="10"/>
        <rFont val="Sylfaen"/>
        <family val="1"/>
      </rPr>
      <t xml:space="preserve">შიმშილის აღმოფხვრა;           </t>
    </r>
    <r>
      <rPr>
        <b/>
        <sz val="10"/>
        <rFont val="Sylfaen"/>
        <family val="1"/>
      </rPr>
      <t xml:space="preserve">                                                                                                  </t>
    </r>
  </si>
  <si>
    <r>
      <t xml:space="preserve">მიზანი 1 - </t>
    </r>
    <r>
      <rPr>
        <sz val="10"/>
        <rFont val="Sylfaen"/>
        <family val="1"/>
      </rPr>
      <t xml:space="preserve">სიღარიბის ყველა ფორმის აღმოფხვრა  </t>
    </r>
    <r>
      <rPr>
        <b/>
        <sz val="10"/>
        <rFont val="Sylfaen"/>
        <family val="1"/>
      </rPr>
      <t xml:space="preserve">                                                                                                                                                                                             </t>
    </r>
  </si>
  <si>
    <r>
      <t>მიზანი 1</t>
    </r>
    <r>
      <rPr>
        <sz val="10"/>
        <rFont val="Sylfaen"/>
        <family val="1"/>
      </rPr>
      <t xml:space="preserve"> - სიღარიბის ყველა ფორმის აღმოფხვრა;                                                        </t>
    </r>
    <r>
      <rPr>
        <b/>
        <sz val="10"/>
        <rFont val="Sylfaen"/>
        <family val="1"/>
      </rPr>
      <t xml:space="preserve">                                                                                                                                                             </t>
    </r>
  </si>
  <si>
    <t>მიზანი 3 - ხელმისაწვდომი ჯანდაცვა;         
მიზანი 5 - გენდერული თანასწორობა;</t>
  </si>
  <si>
    <t>0,2125</t>
  </si>
  <si>
    <r>
      <rPr>
        <b/>
        <sz val="10"/>
        <rFont val="Sylfaen"/>
        <family val="1"/>
      </rPr>
      <t>მიზანი 3</t>
    </r>
    <r>
      <rPr>
        <sz val="10"/>
        <rFont val="Sylfaen"/>
        <family val="1"/>
      </rPr>
      <t xml:space="preserve"> - ხელმისაწვდომი ჯანდაცვა</t>
    </r>
  </si>
  <si>
    <t>2500 (მათ შორის ქალი 55 %, კაცი 45%)</t>
  </si>
  <si>
    <r>
      <rPr>
        <b/>
        <sz val="10"/>
        <rFont val="Sylfaen"/>
        <family val="1"/>
      </rPr>
      <t>მიზანი 1</t>
    </r>
    <r>
      <rPr>
        <sz val="10"/>
        <rFont val="Sylfaen"/>
        <family val="1"/>
      </rPr>
      <t xml:space="preserve"> - სიღარიბის ყველა ფორმის აღმოფხვრა
</t>
    </r>
    <r>
      <rPr>
        <b/>
        <sz val="10"/>
        <rFont val="Sylfaen"/>
        <family val="1"/>
      </rPr>
      <t>მიზანი 5</t>
    </r>
    <r>
      <rPr>
        <sz val="10"/>
        <rFont val="Sylfaen"/>
        <family val="1"/>
      </rPr>
      <t xml:space="preserve"> - გენდერული თანასწორობა
</t>
    </r>
    <r>
      <rPr>
        <b/>
        <sz val="10"/>
        <rFont val="Sylfaen"/>
        <family val="1"/>
      </rPr>
      <t>მიზანი 10</t>
    </r>
    <r>
      <rPr>
        <sz val="10"/>
        <rFont val="Sylfaen"/>
        <family val="1"/>
      </rPr>
      <t xml:space="preserve"> - შემცირებული უთანასწორობა</t>
    </r>
  </si>
  <si>
    <t>ქვეპროგრამით ისარგებლებენ შეზღუდული შესაძლებლობის სტატუსის მქონე პირები, რომლებიც  არიან ქედის მუნიციპალიტეტში ფაქტობრივი მაცხოვრებლები 2025  წლის 1 იანვრამდე. 
ქვეპროგრამის პერსონალური ასისტენტის კომპონენტი განხორციელდება ამავე ქვეპროგრამის და შეზღუდული შესაძლებლობების მქონე პირთა პერსონალური ასისტენტის სერვისის მართვის სტანდარტების დამტკიცების შესახებ  საქართველოს ოკუპირებული ტერიტორიებიდან დევნილთა, შრომის, ჯანმრთელობისა და სოციალური დაცვის მინისტრის 2022 წლის 18 თებერვალის N ბრძანება №01-13/ნ-ით განსაზღვრული პირობებით.
ქვეპროგრამაში ჩასართავად საჭიროა ბენეფიციარებმა წარმოადგინონ:
1. განცხადება მერის ან მერის მოადგილის სახელზე; 
2. ბენეფიციარის პირადობის მოწმობის ასლი;
3.  შშმ პირის სტატუსის ცნობა;
4. შესაბამისი სამედიცინო დაწესებულების მიერ გაცემული სამედიცინო დოკუმენტი, რომლითაც დასტურდება რომ პირს ესაჭიროება რომელიმე   კონკრეტული სახის (რეგულარული ან სპეციალიზებული) პერსონალური ასისტირების სერვისი; 
5. 2025 წლის 1 იანვრამდე ქედის მუნიციპალიტეტში ფაქტობრივი ცხოვრების დამადასტუტრებელი დოკუმენტი (მაღალმთიან რეგიონში მუდმივად მცხოვრები პირის შესახებ ცნობა/სოციალურად დაუცველი ოჯახების მონაცემთა ერთიანი ბაზიდან სარეიტინგო ქულის შესახებ ამონაწერი).
ანგარიშსწორება მოხდება, ხელშეკრულების საფუძველზე, მომსახურების მომწოდებელი ორგანიზაციის მიერ წარმოდგენილი (გაფორმებული) მიღება-ჩაბარების აქტის საფუძველზე.</t>
  </si>
  <si>
    <r>
      <t xml:space="preserve">მიზანი 1 </t>
    </r>
    <r>
      <rPr>
        <sz val="11"/>
        <color theme="1"/>
        <rFont val="Sylfaen"/>
        <family val="1"/>
      </rPr>
      <t xml:space="preserve">- სიღარიბის ყველა ფორმის აღმოფხვრა
</t>
    </r>
    <r>
      <rPr>
        <b/>
        <sz val="11"/>
        <color theme="1"/>
        <rFont val="Sylfaen"/>
        <family val="1"/>
      </rPr>
      <t>მიზანი 2</t>
    </r>
    <r>
      <rPr>
        <sz val="11"/>
        <color theme="1"/>
        <rFont val="Sylfaen"/>
        <family val="1"/>
      </rPr>
      <t xml:space="preserve"> - შიმშილის აღმოფხვრა.
</t>
    </r>
    <r>
      <rPr>
        <b/>
        <sz val="11"/>
        <color theme="1"/>
        <rFont val="Sylfaen"/>
        <family val="1"/>
      </rPr>
      <t>მიზანი 3</t>
    </r>
    <r>
      <rPr>
        <sz val="11"/>
        <color theme="1"/>
        <rFont val="Sylfaen"/>
        <family val="1"/>
      </rPr>
      <t xml:space="preserve"> - ხელმისაწვდომი ჯანდაცვა
</t>
    </r>
    <r>
      <rPr>
        <b/>
        <sz val="11"/>
        <color theme="1"/>
        <rFont val="Sylfaen"/>
        <family val="1"/>
      </rPr>
      <t>მიზანი 5</t>
    </r>
    <r>
      <rPr>
        <sz val="11"/>
        <color theme="1"/>
        <rFont val="Sylfaen"/>
        <family val="1"/>
      </rPr>
      <t xml:space="preserve"> - გენდერული თანასწორობა</t>
    </r>
  </si>
  <si>
    <r>
      <rPr>
        <b/>
        <sz val="10"/>
        <rFont val="Sylfaen"/>
        <family val="1"/>
      </rPr>
      <t>მიზანი 1</t>
    </r>
    <r>
      <rPr>
        <sz val="10"/>
        <rFont val="Sylfaen"/>
        <family val="1"/>
      </rPr>
      <t xml:space="preserve"> - სიღარიბის ყველა ფორმის აღმოფხვრა
</t>
    </r>
    <r>
      <rPr>
        <b/>
        <sz val="10"/>
        <rFont val="Sylfaen"/>
        <family val="1"/>
      </rPr>
      <t>მიზანი 2</t>
    </r>
    <r>
      <rPr>
        <sz val="10"/>
        <rFont val="Sylfaen"/>
        <family val="1"/>
      </rPr>
      <t xml:space="preserve"> - შიმშილის აღმოფხვრა.                                   
</t>
    </r>
    <r>
      <rPr>
        <b/>
        <sz val="10"/>
        <rFont val="Sylfaen"/>
        <family val="1"/>
      </rPr>
      <t>მიზანი 5</t>
    </r>
    <r>
      <rPr>
        <sz val="10"/>
        <rFont val="Sylfaen"/>
        <family val="1"/>
      </rPr>
      <t xml:space="preserve"> - გენდერული თანასწორობა</t>
    </r>
  </si>
  <si>
    <t>ვეტერანთა მატერიალური და ფინანსური მხარდაჭერა</t>
  </si>
  <si>
    <t>მრავალშვილიანი ოჯახებისათვის დახმარება ქვეყნის მთავარ პრიორიტეტს წარმოადგენს. დემოგრაფიული პრობლემების ფონზე დღის წესრიგში დადგა მრავალშვილიანი ოჯახების ფინანსური დახმარება. სწორედ ამიტომ, მე-4, მე-5 და მეტი შვილის შეძენასთან დაკავშირებით  დახმარებას მიიღებენ მშობლები, რომლებიც რეგისტრირებული არიან ან/და ერთ-ერთი მშობელი რეგისტრირებულია ქედის ადმინისტრაციულ ტერიტორიაზე.</t>
  </si>
  <si>
    <t>70 (მათ შორის ქალი 30%, კაცი 60%)</t>
  </si>
  <si>
    <t>66 (მათ შორის ქალი 30%, კაცი 60%)</t>
  </si>
  <si>
    <t>ქედის მუნიციპალიტეტში მცხოვრები 0-დან 120000 ქულის მქონე ოჯახებისათვის ოჯახის წევრის გარდაცვალების შემთხვევაში ერთჯერადი ფიანანსური დახმარების გაწევა</t>
  </si>
  <si>
    <t>სოციალურად დაუცველი მოსახლეობის დახმარება ქვეყნის მთავარ პრიორიტეტს წარმოადგენს, რის გამოც ქედის მუნიციპალიტეტის მერიამ შეიმუშავა პროგრამა, რომელიც ითვალისწინებს 0-დან 120 000 ქულის მქონე ოჯახის წევრის გარდაცვალების შემთხვევაში ერთჯერადად ფინანსური დახმარებას 500 ლარის ოდენობით.</t>
  </si>
  <si>
    <t>ქედის მუნიციპალიტეტის ტერიტორიაზე მცხოვრები დიალიზის სახელმწიფო პროგრამაში ჩართული პაციენტების ტრანსპორტირება</t>
  </si>
  <si>
    <r>
      <t>მიზანი 1</t>
    </r>
    <r>
      <rPr>
        <sz val="10"/>
        <rFont val="Sylfaen"/>
        <family val="1"/>
      </rPr>
      <t xml:space="preserve"> - სიღარიბის ყველა ფორმის აღმოფხვრა;
</t>
    </r>
    <r>
      <rPr>
        <b/>
        <sz val="10"/>
        <rFont val="Sylfaen"/>
        <family val="1"/>
      </rPr>
      <t>მიზანი 3</t>
    </r>
    <r>
      <rPr>
        <sz val="10"/>
        <rFont val="Sylfaen"/>
        <family val="1"/>
      </rPr>
      <t xml:space="preserve"> - ჯანმრთელი ცხოვრება და კეთილდღეობა</t>
    </r>
  </si>
  <si>
    <r>
      <t>მიზანი 1</t>
    </r>
    <r>
      <rPr>
        <sz val="10"/>
        <rFont val="Sylfaen"/>
        <family val="1"/>
      </rPr>
      <t xml:space="preserve"> - სიღარიბის ყველა ფორმის აღმოფხვრა;
</t>
    </r>
    <r>
      <rPr>
        <b/>
        <sz val="10"/>
        <rFont val="Sylfaen"/>
        <family val="1"/>
      </rPr>
      <t xml:space="preserve">მიზანი 3 </t>
    </r>
    <r>
      <rPr>
        <sz val="10"/>
        <rFont val="Sylfaen"/>
        <family val="1"/>
      </rPr>
      <t xml:space="preserve">- ჯანმრთელი ცხოვრება და კეთილდღეობა;
</t>
    </r>
    <r>
      <rPr>
        <b/>
        <sz val="10"/>
        <rFont val="Sylfaen"/>
        <family val="1"/>
      </rPr>
      <t>მიზანი 10</t>
    </r>
    <r>
      <rPr>
        <sz val="10"/>
        <rFont val="Sylfaen"/>
        <family val="1"/>
      </rPr>
      <t xml:space="preserve"> - შემცირებული უთანასწორობა;</t>
    </r>
  </si>
  <si>
    <t>მოვლის საჭიროების მქონე პირთათვის ფინანსური დახმარება</t>
  </si>
  <si>
    <t>100*12</t>
  </si>
  <si>
    <r>
      <t>მიზანი 1</t>
    </r>
    <r>
      <rPr>
        <sz val="10"/>
        <rFont val="Sylfaen"/>
        <family val="1"/>
      </rPr>
      <t xml:space="preserve"> - სიღარიბის ყველა ფორმის აღმოფხვრა;
</t>
    </r>
    <r>
      <rPr>
        <b/>
        <sz val="10"/>
        <rFont val="Sylfaen"/>
        <family val="1"/>
      </rPr>
      <t>მიზანი 3</t>
    </r>
    <r>
      <rPr>
        <sz val="10"/>
        <rFont val="Sylfaen"/>
        <family val="1"/>
      </rPr>
      <t xml:space="preserve"> - ჯანმრთელი ცხოვრება და კეთილდღეობა;
</t>
    </r>
    <r>
      <rPr>
        <b/>
        <sz val="10"/>
        <rFont val="Sylfaen"/>
        <family val="1"/>
      </rPr>
      <t>მიზანი 10</t>
    </r>
    <r>
      <rPr>
        <sz val="10"/>
        <rFont val="Sylfaen"/>
        <family val="1"/>
      </rPr>
      <t xml:space="preserve"> - შემცირებული უთანასწორობა;</t>
    </r>
  </si>
  <si>
    <r>
      <t>მიზანი 1</t>
    </r>
    <r>
      <rPr>
        <sz val="10"/>
        <rFont val="Sylfaen"/>
        <family val="1"/>
      </rPr>
      <t xml:space="preserve"> - სიღარიბის ყველა ფორმის აღმოფხვრა;
</t>
    </r>
    <r>
      <rPr>
        <b/>
        <sz val="10"/>
        <rFont val="Sylfaen"/>
        <family val="1"/>
      </rPr>
      <t>მიზანი 2</t>
    </r>
    <r>
      <rPr>
        <sz val="10"/>
        <rFont val="Sylfaen"/>
        <family val="1"/>
      </rPr>
      <t xml:space="preserve"> - შიმშილის აღმოფხვრა;</t>
    </r>
  </si>
  <si>
    <t>საქართველოს წითელი ჯვრის საზოგადოება, როგორც ჰუმანიტარულ სფეროში მთავრობის დამხმარე ორგანიზაცია  (საქართველოს კანონი ,,საქართველოს წითელი ჯვრის საზოგადოების შესახებ“ 15/07/2017 ), ემსახურება განსაცდელში ჩავარდნილი ადამიანების ხვედრის შემსუბუქებას, მათი სიცოცხლისა და ღირსების დაცვას. აღსანიშნავია, რომ დღეისათვის საქართველოს წითელი ჯვრის საზოგადოება წარმოადგენს ერთადერთ არასამთავრობო ორგანიზაციას, რომელსაც ქვეყნის სამოქალაქო უსაფრთხოების ეროვნული გეგმის (საქართველოს მთავრობის 2015 წლის 24 სექტემბრის #508 დადგენილება) შესაბამისად შემდეგი ფუნქციები აქვს: მონაწილეობს სამძებრო და სამაშველო საქმიანობებში; საქართველოს შინაგან საქმეთა სამინისტროს საგანგებო სიტუაციების მართვის სააგენტოს კოორდინირებით ორგანიზებას უწევს საგანგებო სიტუაციის შედეგების აღმოფხვრაში ჩართული არასამთავრობო ორგანიზაციების საქმიანობებს; არის საქართველოს შრომის, ჯანმრთელობისა და სოციალური დაცვის სამინისტროს დამხმარე რგოლი დაზარალებული მოსახლეობისათვის პირველი დახმარების უზრუნველყოფაში და საველე ჰოსპიტალის მოწყობაში; ასევე ეხმარება საქართველოს სოფლის მეურნეობის სამინისტროს დაზარალებული მოსახლეობისათვის წყლისა და საკვების მიწოდებაში საგანგებო სიტუაციის დროს.
საქართველოს წითელი ჯვრის საზოგადოებას აქვს როგორც თემებში მოწყვლადი ჯგუფების ((სკოლამდელი ასაკის ბავშვები და მოზარდები, ხანდაზმულები, ასევე იძულებით გადაადგილებული, განსაკუთრებული საჭიროებების მქონე და სიღარიბის ზღვარს მიღმა მყოფი პირები) წინაშე არსებულ გამოწვევებზე მყისიერი რეაგირების, ასევე პრევენციული ღონისძიებების განხორციელებისა და რისკების შემცირების მრავალწლიანი გამოცდილება, ცოდნა და პოტენციალი. იგი ხელს უწყობს უსაფრთხო ადგილობრივი თემების განვითარებას საერთაშორისო თუ ადგილობრივ დონეზე პარტნიორთა მობილიზებით და თთგ (თემის თანამონაწილეობით განვითარება) მიდგომის გამოყენებით, რომლის უპირატესობა  იმაში მდგომარეობს, რომ ის ყველა დაინტერესებულ მხარეს თემის საჭიროებებზე რეაგირების პროცესში აქტიური მონაწილეობის შესაძლებლობას აძლევს, განსაკუთრებით ადგილობრივი თვითმმართველობის წარმომადგენლებსა და თვით თემის წევრებს, რაც შემდგომში არის ამ პროცესის მდგრადობის წინაპირობა.
საქართველოს წითელი ჯვრის საზოგადოების მოხალისეთა ჯგუფი ქედაში აქტიურად ახორციელებს მოწყვლადი ჯგუფების, მათ შორის ხანდაზმულების, სოციალურ მხარდაჭერასა და  თემის უნარიანობის ამაღლებაზე ორიენტირებულ  საქმიანობებს. იგი ასევე მუშაობს ახალგაზრდების გაძლიერების და მოხალისეთა ინიციციატივების განვითარების მიმართულებით, კვალიფიციურ მოხალისეთა  ქსელის საშუალებით  აწვდის  სხვადასხვა სახის სერვისებს დაუცველ ჯგუფებს და აქტიურად და მჭიდროდ თანამშრომლობს ადგილობრივ ხელისუფლებასთან.  სულ უფრო თვალსაჩინო და ხელშესახები ხდება სარგებელი როგორც მიზნობრივი ჯგუფებისათვის, ასევე მთლიანად თემის წევრებისათვის. სასწავლო ტრენინგ მოდულებისა და კვალიფიციური ტრენერების არსებობა საქართველოს წითელი ჯვრის საზოგადოებას საერთაშორისო პარტნიორებთან ერთად საშუალებას აძლევს განახორციელოს როგორც თემის წევრების სწავლება, ასევე მოახდინოს სათანადო რეაგირება საჭიროებებისა და გამოწვევების საპასუხოდ.  
პროექტი საშუალებას მისცემს თემს შეისწავლოს და პრაქტიკაში გამოიყენოს  ის  ცოდნა და გამოცდილება, რომელსაც წითელი ჯვრის საზოგადოება გადასცემს თემის წევრებს  თავის პარტნიორებთან ერთად.   თემის წევრები  მიღებულ ცოდნასა და გამომუშავებულ უნარ-ჩვევებზე დაყრდნობით შეძლებენ უფრო მეტად უსაფრთხო და სტაბილური თემების ჩამოყალიბებას, რომელსაც შესწევს უნარი ადგილობრივ ხელისუფლებასთან და ქედაში წითელი ჯვრის გუნდთან კოორდინირებაში მოახდინონ  კატასტროფების მიმართ მოწყვლადობის რისკის შემცირება და გაუმკლავდნენ  ადგილზე წარმოქმნილ სხვადასხვა ტიპის გამოწვევებს, მათ შორის covid-19-ით მიღებულ ზიანს. შეთავაზებული პროექტის განხორციელებით, საქართველოს წითელი ჯვრის საზოგადოებას და მოხალისეთა ჯგუფს ქედაში შეუძლია მნიშვნელოვანი როლი შეასრულოს კატასტროფებისადმი მოწყვლადი ჯგუფების, ახალგაზრდების, ხანდაზმულების და მთლიანად თემის  ჯანმრთელობისა და ცხოვრების პირობების გაუმჯობესებასა და შენარჩუნებაში, მათ გაძლიერებასა და მათივე  პრობლემების  ადვოკატირებაში. მობილიზებული პარტნიორები, თემის წევრები და სერვისების მიწოდებასა და განხორციელებაში გაწრთვნილი მოხალისეები კი არის შეთავაზებული პროექტის წარმატებით განხორციელებისა და მდგრადობის გარანტი.</t>
  </si>
  <si>
    <r>
      <rPr>
        <b/>
        <sz val="10"/>
        <rFont val="Sylfaen"/>
        <family val="1"/>
      </rPr>
      <t xml:space="preserve">მიზანი 1 </t>
    </r>
    <r>
      <rPr>
        <sz val="10"/>
        <rFont val="Sylfaen"/>
        <family val="1"/>
      </rPr>
      <t xml:space="preserve">- სიღარიბის ყველა ფორმის აღმოფხვრა;
</t>
    </r>
    <r>
      <rPr>
        <b/>
        <sz val="10"/>
        <rFont val="Sylfaen"/>
        <family val="1"/>
      </rPr>
      <t>მიზანი 3</t>
    </r>
    <r>
      <rPr>
        <sz val="10"/>
        <rFont val="Sylfaen"/>
        <family val="1"/>
      </rPr>
      <t xml:space="preserve"> - ჯანმრთელი ცხოვრება და კეთილდღეობა;
</t>
    </r>
    <r>
      <rPr>
        <b/>
        <sz val="10"/>
        <rFont val="Sylfaen"/>
        <family val="1"/>
      </rPr>
      <t>მიზანი 10</t>
    </r>
    <r>
      <rPr>
        <sz val="10"/>
        <rFont val="Sylfaen"/>
        <family val="1"/>
      </rPr>
      <t xml:space="preserve"> - შემცირებული უთანასწორობა;
</t>
    </r>
    <r>
      <rPr>
        <b/>
        <sz val="10"/>
        <rFont val="Sylfaen"/>
        <family val="1"/>
      </rPr>
      <t>მიზანი 16</t>
    </r>
    <r>
      <rPr>
        <sz val="10"/>
        <rFont val="Sylfaen"/>
        <family val="1"/>
      </rPr>
      <t xml:space="preserve"> - მშვიდობა, სამართლიანობა, ძლიერი ინსტიტუციები;</t>
    </r>
  </si>
  <si>
    <t>ქედის მუნიციპალიტეტის ტერიტორიაზე მცხოვრებ, სტიქიური მოვლენების შედეგად დაზარალებულ ოჯახებზე ბინის ქირით უზრუნველსაყოფად მატერიალური დახმარება.</t>
  </si>
  <si>
    <t>პროგრამით ისარგებლებს: 
1) მარტოხელა მშობელი, რომელთაც ჰყავთ ქორწინების გარეშე დაბადებული 18 წლამდე ასაკის შვილი, თუ დაბადების აქტში არ არის შეტანილი ჩანაწერი ბავშვის მამის ან/დედის შესახებ, აგრეთვე პირი, რომელთაც შვილად ჰყავთ აყვანილი 18 წკლამდე ასაკის ბავშვი და რომლებიც ბავშვის შვილად აყვანის მომენტში არ იმყოფებოდნენ რეგისტრირებულ ქორწინებაში. 
2) მარჩენალდაკარგული პირი - ერთ-ერთი ან ორივე გარდაცვლილი მშობლის შვილი/შვილები 18 წლამდე ასაკის მიღწევამდე.
პროგრამაში ჩასართავად წარმოდგენილი უნდა იქნას შემდეგი დოკუმენტაცია:
1. ქედის მუნიციპალიტეტში რეგისტრირებული მშობლის განცხადება მუნიციპალიტეტის მერის ან მერის მოადგილის სახელზე;
2. განმცხადებლის პირადობის მოწმობის ასლი დედანთან ერთად;
3. ბავშვის დაბადების მოწმობის ასლი დედანთან ერთად;
4. ცნობა მარტოხელა მშობლის სტატუსის შესახებ;
5. ცნობა სააგენტოდან, იმის შესახებ რომ სახელმწიფოს მიერ სარგებლობს მარჩენალდაკარგულის შეღავათებით;
5. განმცხადებლის საბანკო რეკვიზიტი;
ანგარიშსწორება მოხდება ყოველთვიურად.</t>
  </si>
  <si>
    <t>365*3,28</t>
  </si>
  <si>
    <t>ანგარიშსწორება განხორციელდება ყოველი თვის ბოლოს წარმოდგენილი მიღება ჩაბარების აქტების საფუძველზე, ხოლო ყოველდღიური მომსახურეობის უწყისი წარმოდგენილი იქნას ხელზე მოტანით, რის საფუძველზეც ჩვენ მივაწვდით მოსარგებლე ბენეფიციართა სახელობით სიას.
მოსარგებლის მიერ წარმოდგენილი უნდა იყოს შემდეგი დოკუმენტაცია:
1. განცხადება მუნიციპალიტეტის მერის სახელზე; 
2. ბენეფიციარის პირადობის მოწმობის ასლი დედანთან ერთად; 
3. ცნობა სარეიტინგო ქულის შესახებ;</t>
  </si>
  <si>
    <t>გამომდინარე იქედან, რომ სახელმწიფოს ერთ-ერთი ძირითადი მიმართულებაა უმწეო მდგომარეობაში მყოფ ბენეფიციარებზე ზრუნვა და ხელშშეწყობა, მაინც სრულად ვერ ხერხდება აღნიშნულ პირებზე სხვადასხვა მომსახურეობის უზრუნველყოფა, რის გამოც შემუშავებული იქნა მოვლის საჭიროების მქონე პირთათვის მატერიალური დახმარების პროგრამა. ქვეპროგრამის ფარგლებში სამედიცინო/ჰიგიენური საგნების შესაძენად ფინანსური დახმარება გათვალისწინებული იქნება ყოველთვიურად, პროგრამით ისარგებლებს ქედის მუნიციპალიტეტში რეგისტრირებული: 
1. 0-დან 18 წლამდე ასაკის შშმ პირები, თვეში 90 (ოთხმოცდა ათი) ლარის ოდენობით;
2.18 წლის ზემოთ ასაკის ბენეფიციარები, კერძოდ: ა) მუდმივად ეტლით მოსარგებლე; ბ) მუდმივად მწოლიარე ,  თვეში 150 (ასორმოცდაათი) ლარის ოდენობით;
პროგრამის განხორციელების მიზნით 18 წლის ზემოთ ასაკის ბენეფიციარების განცხადებების შესასწავლად მიზანშეწონილად მიგვაჩნია შეიქმნას შესაბამისი კომისია, რის საფუძველზეც მოხდება ზემოთ აღნიშნული კრიტერიუმების შეფასება და ბენეფიციარის პროგრამაში ჩართვა.</t>
  </si>
  <si>
    <t>პროგრამაში ჩასართავად წარმოდგენილი უნდა იქნას შემდეგი დოკუმენტაცია:
1. განცხადება მერის ან მერის მოადგილის სახელზე, 0-18 წლის ასაკის ბავშვების შემთხვევაში ერთ-ერთი მშობლის სახელზე;
2. განმცხადებლის პირადობის მოწმობის ასლი დედანთან ერთად;
3. შშმ პირის დამადასტურებელი მოწმობა ან/და ცნობა სოციალური მომსახურების სააგენტოდან;
4. შშმ ბავშვის დაბადების მოწმობის ასლი დედანთან ერთად;
5. განმცხადებლის საბანკო რეკვიზიტები;
6. ექიმის მიერ გაცემული ცნობა (ფორმა N100), სადაც მითითებული იქნება 18 წლის ზემოთ ასაკის ბენეფიციარის მდგომარეობა (მუდმივად ეტლით მოსარგებლე ან მუდმივად მწოლიარე);
7. 18 წლის ზემოთ ასაკის ბენეფიციარებისთვის ცნობა 120 000 ჩათვლით სარეიტინგო ქულის შესახებ;
მოვლის საჭიროების საგნების შესაძენად თანხა გაიცემა ყოველთვიურად, უნაღდო ანგარიშსწორებით, განმცხადებლის საბანკო ანგარიშზე თანხის გადარიცხვით. ანგარიშსწორება მოხდება ყოველი თვის ბოლოს.</t>
  </si>
  <si>
    <t>მუნიციპალიტეტის ტერიტორიაზე ბენეფიციართა სოციალური მდგომარეობის გაუმჯობესება.</t>
  </si>
  <si>
    <r>
      <t xml:space="preserve">სამოქმედო ტერიტორიაზე მოსახლეობის  ჯანმრთელობის ხელშეწყობა და დაავადებების პრევენცია.
ქედის მუნიციპალიტეტის (უპირატესად მოწყვლადი კატეგორიის) მოსახლეობის ჯანმრთელობის მდგომარეობის გაუმჯობესება, მოსახლეობის ჯანმრთელობისა და შრომისუნარიანობის შენარჩუნება ქვეყნის სახელმწიფო პოლიტიკის უმნიშვნელოვანესი პრიორიტეტია. ადგილობრივი ბიუჯეტიდან მუნიციპალიტეტის მოსახლეობის ჯანმრთელობის დაცვის მიზნით გაგრძელდება დაავადებების პრევენციისა და მკურნალობის  ქვეპროგრამები და ღონისძიებები. პროგრამის ფარგლებში არსებული 6 ქვეპროგრამით მოხდება მუნიციპალიტეტის ტერიტორიაზე მცხოვრები მოქალაქეების სამედიცინო მომსახურების თანადაფინანსება. </t>
    </r>
    <r>
      <rPr>
        <sz val="10"/>
        <color rgb="FFFF0000"/>
        <rFont val="Sylfaen"/>
        <family val="1"/>
      </rPr>
      <t xml:space="preserve">პროგრამა ხელს უწყობს ქალისა და მამაკაცის თანასწორობისადმი მგრძნობიარე ჯანდაცვის პოლიტიკის განხორციელებას და ქვეპროგრამების დაგეგმარებისა და განხორციელების დროს ქალებისა და მამაკაცების განსხვავებული საჭიროებების გათვალისწინებას. </t>
    </r>
  </si>
  <si>
    <t>ქედის მუნიციპალიტეტის სოფლის მოსახლეობა უზრუნველყოფილია ექიმამდელი პირველადი სამედიცინო დახმარებით, საჭირო მედიკამენტებითა და სადიაგნოსტიკო საშუალებებით</t>
  </si>
  <si>
    <t>მოწყვლადი სოციალური ჯგუფების ბენეფიციართა მედიკამენტებით უზრუნველყოფა</t>
  </si>
  <si>
    <t xml:space="preserve">მოწყვლადი სოციალური ჯგუფების ბენეფიციარები უზრუნველყოფილი არიან მედიკამენტების შესაძენად საჭირო ვაუჩერით </t>
  </si>
  <si>
    <t xml:space="preserve">ქრონიკული დაავადებების მქონე პირები უზრუნველყოფილი არიან სამკურნალო სპეციფიკური მედიკამენტებით </t>
  </si>
  <si>
    <t>შშმ პირთა დამოუკიდებელი ცხოვრების და საზოგადოებაში ინტეგრირების ხელშეწყობა, პერსონალური ასისტირების მომსახურებით</t>
  </si>
  <si>
    <t>სპეციალიზებული პერსონალური ასისტენტის მომსახურების ბენეფიციართა რაოდენობა</t>
  </si>
  <si>
    <t>რეგულარული პერსონალური ასისტენტის მომსახურების ბენეფიციართა რაოდენობა</t>
  </si>
  <si>
    <t>ქალისა და მამაკაცის თანასწორობის პრინციპის გათვალისწინებით განხორციელებული სოციალური პროგრამების შედეგად უზრუნველყოფილია ბენეფიციარების სოციალური მდგომარეობის გაუმჯობესება</t>
  </si>
  <si>
    <t>სოციალურად დაუცველი მოსახლეობა უზრუნველყოფილია ყოველდღიური ერთჯერადი უფასო კვებით</t>
  </si>
  <si>
    <t>უზრუნველყოფილია ბენეფიციართა მატერიალური და ფინანსური დახმარება</t>
  </si>
  <si>
    <t>ვეტერანის გარდაცვალებისთვის ხარჯები</t>
  </si>
  <si>
    <t>უზრუნველყოფილია ბენეფიციართა მატერიალური და ფინანსური დამარება</t>
  </si>
  <si>
    <r>
      <t xml:space="preserve">ოთხ და მეტ შვილიან ოჯახებზე (18 წლამდე ასაკის ბავშვები) ფინანსური </t>
    </r>
    <r>
      <rPr>
        <sz val="8"/>
        <color rgb="FFFF0000"/>
        <rFont val="Sylfaen"/>
        <family val="1"/>
      </rPr>
      <t xml:space="preserve">დახმარება </t>
    </r>
    <r>
      <rPr>
        <sz val="8"/>
        <color rgb="FF000000"/>
        <rFont val="Sylfaen"/>
        <family val="1"/>
      </rPr>
      <t>უზრუნველყოფი</t>
    </r>
  </si>
  <si>
    <r>
      <t xml:space="preserve">ოთხ და მეტ შვილიან ოჯახებზე (18 წლამდე ასაკის ბავშვები) ფინანსური </t>
    </r>
    <r>
      <rPr>
        <sz val="10"/>
        <color rgb="FFFF0000"/>
        <rFont val="Sylfaen"/>
        <family val="1"/>
      </rPr>
      <t>დახმარება</t>
    </r>
    <r>
      <rPr>
        <sz val="10"/>
        <color theme="1"/>
        <rFont val="Sylfaen"/>
        <family val="1"/>
      </rPr>
      <t xml:space="preserve"> უზრუნველყოფილია</t>
    </r>
  </si>
  <si>
    <t xml:space="preserve">ოჯახის წევრის გარდაცვალების შემთხვევაში სოციალურად დაუცველი ოჯახები იღებენ ერთჯერად ფინანსურ დახმარებას </t>
  </si>
  <si>
    <t>სამედიცინო და სოციალური რეაბილიტაციის პროგრამაში ჩართულ ბავშვთა აბილიტაცია/რებილიტაციის კურსებზე მგზავრობის ხელშეწყობა</t>
  </si>
  <si>
    <t>მხარდაჭერილია ქედის მუნიციპალიტეტის ტერიტორიაზე მცხოვრები სამედიცინო და სოციალური რეაბილიტაციის პროგრამაში ჩართულ ბავშვთა აბილიტაცია/რეაბილიტაციის კურსებზე მგზავრობა</t>
  </si>
  <si>
    <r>
      <rPr>
        <sz val="8"/>
        <color rgb="FFFF0000"/>
        <rFont val="Sylfaen"/>
        <family val="1"/>
      </rPr>
      <t>უზრუნველყოფილი არიან</t>
    </r>
    <r>
      <rPr>
        <sz val="8"/>
        <color rgb="FF000000"/>
        <rFont val="Sylfaen"/>
        <family val="1"/>
      </rPr>
      <t xml:space="preserve"> ფინანსური დახმარებით 0-დან 18 წლამდე ასაკის შშმ პირები</t>
    </r>
  </si>
  <si>
    <r>
      <rPr>
        <sz val="8"/>
        <color rgb="FFFF0000"/>
        <rFont val="Sylfaen"/>
        <family val="1"/>
      </rPr>
      <t>უზრუნველყოფილი არიან</t>
    </r>
    <r>
      <rPr>
        <sz val="8"/>
        <color rgb="FF000000"/>
        <rFont val="Sylfaen"/>
        <family val="1"/>
      </rPr>
      <t xml:space="preserve"> ფინანსური დახმარებით 18 წლის ზემოთ ასაკის ბენეფიციარები</t>
    </r>
  </si>
  <si>
    <t>0-დან 18 წლამდე ასაკის ბავშვები უზრუნველყოფილი არიან სპეციალური სამკურნალო კვების პროდუქტების შესაძენად საჭირო ფინანსური დახმარებით</t>
  </si>
  <si>
    <t>გაზრდილია ჯანდაცვაზე ხელმისაწვდომობა და სოციალური მხარდაჭერა</t>
  </si>
  <si>
    <t xml:space="preserve">სტიქიური მოვლენების შედეგად დაზარალებული ოჯახები უზრუნველყოფილი არიან ბინის ქირით </t>
  </si>
  <si>
    <t>საქართველოს კონსტიტუციის 36-ე მუხლი ბავშვზე ზრუნვის ტვირთს ორივე მშობელს თანაბრად აკისრებს, თუმცა პირს, რომელიც მარტო (მეორე მშობლის გარეშე) ზრდის თავის არასრულწლოვან შვილ(ებ)ს, მშობლის უფლებები და ვალდებულებები მხოლოდ საკუთარ თავზე აქვს აღებული, ასევე მარჩენალის (მშობელი/მშობლები) დაკარგვის შემთხვევაში ოჯახის სოციალური მდგომარეობა უარესდება, რაშიც იგულისხმება ბავშვის/ბავშვების მორალური და ფინანსური კეთილდღეობის უზრუნველყოფა. 
ვინაიდან, შვილის აღზრდა–განვითარება დიდ ხარჯებთან არის დაკავშირებული გამომდინარე აქედან, მუნიციპალიტეტის მერიამ მიზანშეწონილად მიიჩნია ასეთი კატეგორიის პირებს ყოველთვიურად გაუწიოს ფინანსური დახმარება</t>
  </si>
  <si>
    <t xml:space="preserve">მარტოხელა მშობლები და მარჩენალდაკარგული პირები უზრუნველყოფილი არიან ფინანსური დახმარებით </t>
  </si>
  <si>
    <r>
      <t xml:space="preserve">სამოქმედო ტერიტორიაზე მოსახლეობის  ჯანმრთელობის ხელშეწყობა და დაავადებების პრევენცია.
ქედის მუნიციპალიტეტის (უპირატესად მოწყვლადი კატეგორიის) მოსახლეობის ჯანმრთელობის მდგომარეობის გაუმჯობესება, მოსახლეობის ჯანმრთელობისა და შრომისუნარიანობის შენარჩუნება ქვეყნის სახელმწიფო პოლიტიკის უმნიშვნელოვანესი პრიორიტეტია. ადგილობრივი ბიუჯეტიდან მუნიციპალიტეტის მოსახლეობის ჯანმრთელობის დაცვის მიზნით გაგრძელდება დაავადებების პრევენციისა და მკურნალობის  ქვეპროგრამები და ღონისძიებები. პროგრამის ფარგლებში არსებული 12 ქვეპროგრამით მოხდება მუნიციპალიტეტის ტერიტორიაზე მცხოვრები მოქალაქეების სამედიცინო მომსახურების თანადაფინანსება. </t>
    </r>
    <r>
      <rPr>
        <sz val="10"/>
        <color rgb="FFFF0000"/>
        <rFont val="Sylfaen"/>
        <family val="1"/>
      </rPr>
      <t xml:space="preserve">პროგრამის დაგეგმარებისა და განხორციელების დროს გათვალისწინებულია ქალებისა და კაცების განსხვავებული საჭიროებები უზრუნველყოფილია ბავშვების, შშმ პირების, მოხუცების, ქალებისა და კაცებისთვის სხვადასხვა სოციალური სერვისების იმგვარად შეთავაზება, რომ გამოირიცხოს ნებისმიერი ფორმის დისკრიმინაცია.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</si>
</sst>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р_._-;\-* #,##0.00_р_._-;_-* &quot;-&quot;??_р_._-;_-@_-"/>
    <numFmt numFmtId="165" formatCode="0;[Red]0"/>
    <numFmt numFmtId="166" formatCode="#,##0.0"/>
    <numFmt numFmtId="167" formatCode="#,##0;[Red]#,##0"/>
  </numFmts>
  <fonts count="40" x14ac:knownFonts="1">
    <font>
      <sz val="11"/>
      <color theme="1"/>
      <name val="Calibri"/>
      <family val="2"/>
      <charset val="1"/>
      <scheme val="minor"/>
    </font>
    <font>
      <sz val="11"/>
      <color theme="1"/>
      <name val="Calibri"/>
      <family val="2"/>
      <charset val="1"/>
      <scheme val="minor"/>
    </font>
    <font>
      <sz val="11"/>
      <color theme="1"/>
      <name val="Calibri"/>
      <family val="2"/>
      <scheme val="minor"/>
    </font>
    <font>
      <sz val="10"/>
      <name val="Arial"/>
      <family val="2"/>
    </font>
    <font>
      <b/>
      <sz val="10"/>
      <color theme="1"/>
      <name val="Sylfaen"/>
      <family val="1"/>
    </font>
    <font>
      <b/>
      <sz val="10"/>
      <name val="Sylfaen"/>
      <family val="1"/>
    </font>
    <font>
      <sz val="10"/>
      <color theme="1"/>
      <name val="Sylfaen"/>
      <family val="1"/>
    </font>
    <font>
      <b/>
      <i/>
      <sz val="10"/>
      <color theme="1"/>
      <name val="Sylfaen"/>
      <family val="1"/>
    </font>
    <font>
      <b/>
      <sz val="10"/>
      <color theme="8" tint="-0.249977111117893"/>
      <name val="Sylfaen"/>
      <family val="1"/>
    </font>
    <font>
      <sz val="10"/>
      <name val="Sylfaen"/>
      <family val="1"/>
    </font>
    <font>
      <sz val="10"/>
      <color theme="8" tint="-0.249977111117893"/>
      <name val="Sylfaen"/>
      <family val="1"/>
    </font>
    <font>
      <sz val="11"/>
      <color theme="1"/>
      <name val="Sylfaen"/>
      <family val="1"/>
    </font>
    <font>
      <b/>
      <sz val="11"/>
      <color theme="1"/>
      <name val="Sylfaen"/>
      <family val="1"/>
    </font>
    <font>
      <b/>
      <sz val="12"/>
      <color theme="8" tint="-0.249977111117893"/>
      <name val="Sylfaen"/>
      <family val="1"/>
    </font>
    <font>
      <b/>
      <sz val="12"/>
      <color theme="1"/>
      <name val="Sylfaen"/>
      <family val="1"/>
    </font>
    <font>
      <b/>
      <sz val="14"/>
      <color theme="8" tint="-0.249977111117893"/>
      <name val="Sylfaen"/>
      <family val="1"/>
    </font>
    <font>
      <sz val="8"/>
      <name val="Calibri"/>
      <family val="2"/>
      <charset val="1"/>
      <scheme val="minor"/>
    </font>
    <font>
      <b/>
      <sz val="9"/>
      <color theme="8" tint="-0.249977111117893"/>
      <name val="Sylfaen"/>
      <family val="1"/>
    </font>
    <font>
      <sz val="12"/>
      <color theme="1"/>
      <name val="Sylfaen"/>
      <family val="1"/>
    </font>
    <font>
      <sz val="8"/>
      <color theme="1"/>
      <name val="Sylfaen"/>
      <family val="1"/>
    </font>
    <font>
      <sz val="10"/>
      <color rgb="FF000000"/>
      <name val="Sylfaen"/>
      <family val="1"/>
    </font>
    <font>
      <b/>
      <sz val="10"/>
      <color rgb="FF000000"/>
      <name val="Sylfaen"/>
      <family val="1"/>
    </font>
    <font>
      <b/>
      <sz val="8"/>
      <color theme="8" tint="-0.249977111117893"/>
      <name val="Sylfaen"/>
      <family val="1"/>
    </font>
    <font>
      <sz val="8"/>
      <color rgb="FF000000"/>
      <name val="Sylfaen"/>
      <family val="1"/>
    </font>
    <font>
      <sz val="7"/>
      <color rgb="FF000000"/>
      <name val="Sylfaen"/>
      <family val="1"/>
    </font>
    <font>
      <sz val="14"/>
      <color rgb="FF000000"/>
      <name val="Sylfaen"/>
      <family val="1"/>
    </font>
    <font>
      <sz val="9"/>
      <color rgb="FF000000"/>
      <name val="Sylfaen"/>
      <family val="1"/>
    </font>
    <font>
      <sz val="9"/>
      <color theme="1"/>
      <name val="Sylfaen"/>
      <family val="1"/>
    </font>
    <font>
      <b/>
      <sz val="7"/>
      <color theme="8" tint="-0.249977111117893"/>
      <name val="Sylfaen"/>
      <family val="1"/>
    </font>
    <font>
      <sz val="11"/>
      <color theme="8" tint="-0.249977111117893"/>
      <name val="Sylfaen"/>
      <family val="1"/>
    </font>
    <font>
      <sz val="11"/>
      <name val="Sylfaen"/>
      <family val="1"/>
    </font>
    <font>
      <sz val="7"/>
      <color theme="1"/>
      <name val="Sylfaen"/>
      <family val="1"/>
    </font>
    <font>
      <sz val="14"/>
      <color theme="8" tint="-0.249977111117893"/>
      <name val="Sylfaen"/>
      <family val="1"/>
    </font>
    <font>
      <sz val="16"/>
      <color theme="8" tint="-0.249977111117893"/>
      <name val="Sylfaen"/>
      <family val="1"/>
    </font>
    <font>
      <b/>
      <sz val="7"/>
      <color rgb="FF000000"/>
      <name val="Sylfaen"/>
      <family val="1"/>
    </font>
    <font>
      <sz val="10"/>
      <color rgb="FFFF0000"/>
      <name val="Sylfaen"/>
      <family val="1"/>
    </font>
    <font>
      <sz val="8"/>
      <color rgb="FFFF0000"/>
      <name val="Sylfaen"/>
      <family val="1"/>
    </font>
    <font>
      <sz val="9"/>
      <name val="Sylfaen"/>
      <family val="1"/>
    </font>
    <font>
      <sz val="9.3000000000000007"/>
      <name val="Sylfaen"/>
      <family val="1"/>
    </font>
    <font>
      <sz val="9"/>
      <color theme="8" tint="-0.249977111117893"/>
      <name val="Sylfaen"/>
      <family val="1"/>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diagonal/>
    </border>
  </borders>
  <cellStyleXfs count="5">
    <xf numFmtId="0" fontId="0" fillId="0" borderId="0"/>
    <xf numFmtId="0" fontId="2" fillId="0" borderId="0"/>
    <xf numFmtId="0" fontId="2" fillId="0" borderId="0"/>
    <xf numFmtId="164" fontId="1" fillId="0" borderId="0" applyFont="0" applyFill="0" applyBorder="0" applyAlignment="0" applyProtection="0"/>
    <xf numFmtId="0" fontId="3" fillId="0" borderId="0"/>
  </cellStyleXfs>
  <cellXfs count="395">
    <xf numFmtId="0" fontId="0" fillId="0" borderId="0" xfId="0"/>
    <xf numFmtId="0" fontId="6" fillId="0" borderId="0" xfId="0" applyFont="1"/>
    <xf numFmtId="0" fontId="10"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xf numFmtId="0" fontId="8" fillId="0" borderId="1" xfId="0" applyFont="1" applyBorder="1" applyAlignment="1">
      <alignment vertical="center"/>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3" fontId="13" fillId="3" borderId="1"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0" fontId="10" fillId="0" borderId="1" xfId="0" applyFont="1" applyBorder="1" applyAlignment="1">
      <alignment horizontal="center" vertical="center"/>
    </xf>
    <xf numFmtId="0" fontId="8" fillId="0" borderId="1" xfId="0" applyFont="1" applyBorder="1" applyAlignment="1">
      <alignment horizontal="center" vertical="center"/>
    </xf>
    <xf numFmtId="0" fontId="4" fillId="0" borderId="1" xfId="0" applyFont="1" applyBorder="1" applyAlignment="1">
      <alignment vertical="center" wrapText="1"/>
    </xf>
    <xf numFmtId="0" fontId="9" fillId="0" borderId="3" xfId="0" applyFont="1" applyBorder="1" applyAlignment="1">
      <alignment horizontal="left" vertical="center" wrapText="1"/>
    </xf>
    <xf numFmtId="0" fontId="20"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xf>
    <xf numFmtId="0" fontId="6" fillId="0" borderId="5" xfId="0" applyFont="1" applyBorder="1" applyAlignment="1">
      <alignment horizontal="center" vertical="center"/>
    </xf>
    <xf numFmtId="0" fontId="9" fillId="0" borderId="4" xfId="0" applyFont="1" applyBorder="1" applyAlignment="1">
      <alignment horizontal="center" vertical="center" wrapText="1"/>
    </xf>
    <xf numFmtId="0" fontId="10" fillId="0" borderId="0" xfId="0" applyFont="1" applyAlignment="1">
      <alignment horizontal="center" vertical="center"/>
    </xf>
    <xf numFmtId="0" fontId="9" fillId="0" borderId="5" xfId="0"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vertical="center"/>
    </xf>
    <xf numFmtId="0" fontId="6" fillId="0" borderId="0" xfId="0" applyFont="1" applyAlignment="1">
      <alignment horizontal="left" vertical="center" wrapText="1"/>
    </xf>
    <xf numFmtId="0" fontId="22" fillId="0" borderId="1"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 xfId="0" applyFont="1" applyBorder="1" applyAlignment="1">
      <alignment horizontal="center" vertical="center" wrapText="1"/>
    </xf>
    <xf numFmtId="9" fontId="19" fillId="0" borderId="1" xfId="0" applyNumberFormat="1" applyFont="1" applyBorder="1" applyAlignment="1">
      <alignment horizontal="center" vertical="center" wrapText="1"/>
    </xf>
    <xf numFmtId="0" fontId="20" fillId="0" borderId="3" xfId="0" applyFont="1" applyBorder="1" applyAlignment="1">
      <alignment vertical="center"/>
    </xf>
    <xf numFmtId="0" fontId="20" fillId="0" borderId="5"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vertical="center"/>
    </xf>
    <xf numFmtId="0" fontId="20" fillId="0" borderId="5" xfId="0" applyFont="1" applyBorder="1" applyAlignment="1">
      <alignment vertical="center"/>
    </xf>
    <xf numFmtId="0" fontId="6" fillId="0" borderId="4" xfId="0" applyFont="1" applyBorder="1"/>
    <xf numFmtId="0" fontId="6" fillId="0" borderId="5" xfId="0" applyFont="1" applyBorder="1"/>
    <xf numFmtId="0" fontId="20" fillId="0" borderId="7" xfId="0" applyFont="1" applyBorder="1" applyAlignment="1">
      <alignment horizontal="center" vertical="center"/>
    </xf>
    <xf numFmtId="0" fontId="6" fillId="0" borderId="12" xfId="0" applyFont="1" applyBorder="1"/>
    <xf numFmtId="0" fontId="6" fillId="0" borderId="6" xfId="0" applyFont="1" applyBorder="1"/>
    <xf numFmtId="0" fontId="20" fillId="0" borderId="13" xfId="0" applyFont="1" applyBorder="1" applyAlignment="1">
      <alignment horizontal="center" vertical="center"/>
    </xf>
    <xf numFmtId="0" fontId="6" fillId="0" borderId="10" xfId="0" applyFont="1" applyBorder="1"/>
    <xf numFmtId="0" fontId="6" fillId="0" borderId="11" xfId="0" applyFont="1" applyBorder="1"/>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2" fontId="20" fillId="0" borderId="1"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0" fontId="23" fillId="5" borderId="14"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19" fillId="0" borderId="15" xfId="0" applyFont="1" applyBorder="1" applyAlignment="1">
      <alignment horizontal="center" vertical="center" wrapText="1"/>
    </xf>
    <xf numFmtId="0" fontId="19" fillId="5" borderId="16" xfId="0" applyFont="1" applyFill="1" applyBorder="1" applyAlignment="1">
      <alignment horizontal="center" vertical="center" wrapText="1"/>
    </xf>
    <xf numFmtId="0" fontId="19" fillId="0" borderId="16" xfId="0" applyFont="1" applyBorder="1" applyAlignment="1">
      <alignment horizontal="center" vertical="center" wrapText="1"/>
    </xf>
    <xf numFmtId="0" fontId="19" fillId="0" borderId="11" xfId="0" applyFont="1" applyBorder="1" applyAlignment="1">
      <alignment horizontal="center" vertical="center" wrapText="1"/>
    </xf>
    <xf numFmtId="0" fontId="23" fillId="5" borderId="1" xfId="0" applyFont="1" applyFill="1" applyBorder="1" applyAlignment="1">
      <alignment vertical="center" wrapText="1"/>
    </xf>
    <xf numFmtId="0" fontId="23" fillId="5" borderId="1" xfId="0" applyFont="1" applyFill="1" applyBorder="1" applyAlignment="1">
      <alignment horizontal="center" vertical="center" wrapText="1"/>
    </xf>
    <xf numFmtId="9" fontId="23"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24" fillId="5"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4" xfId="0" applyFont="1" applyBorder="1" applyAlignment="1">
      <alignment horizontal="center" vertical="center" wrapText="1"/>
    </xf>
    <xf numFmtId="9" fontId="19" fillId="0" borderId="14" xfId="0" applyNumberFormat="1" applyFont="1" applyBorder="1" applyAlignment="1">
      <alignment horizontal="center" vertical="center" wrapText="1"/>
    </xf>
    <xf numFmtId="3" fontId="20" fillId="0" borderId="1" xfId="0" applyNumberFormat="1" applyFont="1" applyBorder="1" applyAlignment="1">
      <alignment horizontal="center" vertical="center" wrapText="1"/>
    </xf>
    <xf numFmtId="3" fontId="21" fillId="6" borderId="1" xfId="0" applyNumberFormat="1" applyFont="1" applyFill="1" applyBorder="1" applyAlignment="1">
      <alignment horizontal="center" vertical="center" wrapText="1"/>
    </xf>
    <xf numFmtId="3" fontId="6" fillId="0" borderId="0" xfId="0" applyNumberFormat="1" applyFont="1"/>
    <xf numFmtId="3" fontId="6" fillId="0" borderId="0" xfId="0" applyNumberFormat="1" applyFont="1" applyAlignment="1">
      <alignment horizontal="center" vertical="center"/>
    </xf>
    <xf numFmtId="3" fontId="8" fillId="0" borderId="1" xfId="0" applyNumberFormat="1" applyFont="1" applyBorder="1" applyAlignment="1">
      <alignment vertical="center"/>
    </xf>
    <xf numFmtId="3" fontId="4" fillId="0" borderId="1" xfId="0" applyNumberFormat="1" applyFont="1" applyBorder="1" applyAlignment="1">
      <alignment vertical="center" wrapText="1"/>
    </xf>
    <xf numFmtId="3" fontId="6" fillId="0" borderId="1" xfId="0" applyNumberFormat="1" applyFont="1" applyBorder="1"/>
    <xf numFmtId="3" fontId="10" fillId="0" borderId="1" xfId="0" applyNumberFormat="1" applyFont="1" applyBorder="1" applyAlignment="1">
      <alignment horizontal="center" vertical="center"/>
    </xf>
    <xf numFmtId="3" fontId="10"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6" fillId="0" borderId="0" xfId="0" applyNumberFormat="1" applyFont="1" applyAlignment="1">
      <alignment horizontal="left" vertical="center" wrapText="1"/>
    </xf>
    <xf numFmtId="3" fontId="6" fillId="0" borderId="0" xfId="0" applyNumberFormat="1" applyFont="1" applyAlignment="1">
      <alignment horizontal="center" vertical="center" wrapText="1"/>
    </xf>
    <xf numFmtId="3" fontId="8" fillId="0" borderId="0" xfId="0" applyNumberFormat="1" applyFont="1" applyAlignment="1">
      <alignment horizontal="center" vertical="center" wrapText="1"/>
    </xf>
    <xf numFmtId="3" fontId="9" fillId="0" borderId="0" xfId="0" applyNumberFormat="1" applyFont="1" applyAlignment="1">
      <alignment horizontal="center" vertical="center" wrapText="1"/>
    </xf>
    <xf numFmtId="3" fontId="10" fillId="0" borderId="0" xfId="0" applyNumberFormat="1" applyFont="1" applyAlignment="1">
      <alignment horizontal="center" vertical="center"/>
    </xf>
    <xf numFmtId="3" fontId="9" fillId="0" borderId="0" xfId="0" applyNumberFormat="1" applyFont="1" applyAlignment="1">
      <alignment horizontal="center" vertical="center"/>
    </xf>
    <xf numFmtId="3" fontId="8" fillId="0" borderId="1" xfId="0" applyNumberFormat="1" applyFont="1" applyBorder="1" applyAlignment="1">
      <alignment horizontal="center" vertical="center"/>
    </xf>
    <xf numFmtId="3" fontId="17" fillId="0" borderId="1" xfId="0" applyNumberFormat="1" applyFont="1" applyBorder="1" applyAlignment="1">
      <alignment horizontal="center" vertical="center" wrapText="1"/>
    </xf>
    <xf numFmtId="3" fontId="22" fillId="0" borderId="1" xfId="0" applyNumberFormat="1" applyFont="1" applyBorder="1" applyAlignment="1">
      <alignment horizontal="center" vertical="center" wrapText="1"/>
    </xf>
    <xf numFmtId="3" fontId="19" fillId="0" borderId="1" xfId="0" applyNumberFormat="1" applyFont="1" applyBorder="1" applyAlignment="1">
      <alignment horizontal="center" vertical="center" wrapText="1"/>
    </xf>
    <xf numFmtId="3" fontId="20" fillId="0" borderId="1" xfId="0" applyNumberFormat="1" applyFont="1" applyBorder="1" applyAlignment="1">
      <alignment horizontal="center" vertical="center"/>
    </xf>
    <xf numFmtId="3" fontId="19" fillId="0" borderId="1" xfId="0" applyNumberFormat="1" applyFont="1" applyBorder="1" applyAlignment="1">
      <alignment horizontal="center" vertical="center"/>
    </xf>
    <xf numFmtId="3" fontId="6" fillId="0" borderId="0" xfId="0" applyNumberFormat="1" applyFont="1" applyAlignment="1">
      <alignment wrapText="1"/>
    </xf>
    <xf numFmtId="0" fontId="6" fillId="0" borderId="17" xfId="0" applyFont="1" applyBorder="1" applyAlignment="1">
      <alignment vertical="center" wrapText="1"/>
    </xf>
    <xf numFmtId="3" fontId="4" fillId="3" borderId="1" xfId="0" applyNumberFormat="1" applyFont="1" applyFill="1" applyBorder="1" applyAlignment="1">
      <alignment horizontal="center" vertical="center"/>
    </xf>
    <xf numFmtId="3" fontId="10" fillId="0" borderId="2" xfId="0" applyNumberFormat="1" applyFont="1" applyBorder="1" applyAlignment="1">
      <alignment horizontal="center" vertical="center"/>
    </xf>
    <xf numFmtId="3" fontId="30" fillId="0" borderId="1" xfId="0" applyNumberFormat="1" applyFont="1" applyBorder="1" applyAlignment="1">
      <alignment horizontal="center" vertical="center"/>
    </xf>
    <xf numFmtId="3" fontId="30" fillId="0" borderId="1" xfId="0" applyNumberFormat="1" applyFont="1" applyBorder="1" applyAlignment="1">
      <alignment horizontal="center" vertical="center" wrapText="1"/>
    </xf>
    <xf numFmtId="4" fontId="30" fillId="0" borderId="1" xfId="0" applyNumberFormat="1" applyFont="1" applyBorder="1" applyAlignment="1">
      <alignment horizontal="center" vertical="center"/>
    </xf>
    <xf numFmtId="3" fontId="10" fillId="0" borderId="2" xfId="0" applyNumberFormat="1" applyFont="1" applyBorder="1" applyAlignment="1">
      <alignment horizontal="center" vertical="center" wrapText="1"/>
    </xf>
    <xf numFmtId="3" fontId="10" fillId="6" borderId="1" xfId="0" applyNumberFormat="1" applyFont="1" applyFill="1" applyBorder="1" applyAlignment="1">
      <alignment horizontal="center" vertical="center" wrapText="1"/>
    </xf>
    <xf numFmtId="4" fontId="10" fillId="6" borderId="1" xfId="0" applyNumberFormat="1" applyFont="1" applyFill="1" applyBorder="1" applyAlignment="1">
      <alignment horizontal="center" vertical="center"/>
    </xf>
    <xf numFmtId="3" fontId="9" fillId="0" borderId="1" xfId="0" applyNumberFormat="1" applyFont="1" applyBorder="1" applyAlignment="1">
      <alignment horizontal="left" vertical="center" wrapText="1"/>
    </xf>
    <xf numFmtId="3" fontId="8" fillId="0" borderId="0" xfId="0" applyNumberFormat="1" applyFont="1" applyAlignment="1">
      <alignment horizontal="left" vertical="center"/>
    </xf>
    <xf numFmtId="3" fontId="8" fillId="0" borderId="0" xfId="0" applyNumberFormat="1" applyFont="1" applyAlignment="1">
      <alignment horizontal="left" vertical="center" wrapText="1"/>
    </xf>
    <xf numFmtId="3" fontId="5" fillId="2" borderId="12" xfId="0" applyNumberFormat="1" applyFont="1" applyFill="1" applyBorder="1" applyAlignment="1">
      <alignment vertical="center"/>
    </xf>
    <xf numFmtId="3" fontId="5" fillId="2" borderId="0" xfId="0" applyNumberFormat="1" applyFont="1" applyFill="1" applyAlignment="1">
      <alignment vertical="center"/>
    </xf>
    <xf numFmtId="3" fontId="5" fillId="2" borderId="0" xfId="0" applyNumberFormat="1" applyFont="1" applyFill="1" applyAlignment="1">
      <alignment horizontal="center" vertical="center"/>
    </xf>
    <xf numFmtId="3" fontId="5" fillId="2" borderId="7" xfId="0" applyNumberFormat="1" applyFont="1" applyFill="1" applyBorder="1" applyAlignment="1">
      <alignment vertical="center"/>
    </xf>
    <xf numFmtId="3" fontId="5" fillId="2" borderId="9" xfId="0" applyNumberFormat="1" applyFont="1" applyFill="1" applyBorder="1" applyAlignment="1">
      <alignment vertical="center"/>
    </xf>
    <xf numFmtId="3" fontId="5" fillId="2" borderId="13" xfId="0" applyNumberFormat="1" applyFont="1" applyFill="1" applyBorder="1" applyAlignment="1">
      <alignment vertical="center"/>
    </xf>
    <xf numFmtId="3" fontId="5" fillId="2" borderId="10" xfId="0" applyNumberFormat="1" applyFont="1" applyFill="1" applyBorder="1" applyAlignment="1">
      <alignment vertical="center"/>
    </xf>
    <xf numFmtId="3" fontId="21" fillId="2" borderId="7" xfId="0" applyNumberFormat="1" applyFont="1" applyFill="1" applyBorder="1" applyAlignment="1">
      <alignment vertical="center"/>
    </xf>
    <xf numFmtId="3" fontId="21" fillId="2" borderId="12" xfId="0" applyNumberFormat="1" applyFont="1" applyFill="1" applyBorder="1" applyAlignment="1">
      <alignment vertical="center"/>
    </xf>
    <xf numFmtId="3" fontId="21" fillId="2" borderId="9" xfId="0" applyNumberFormat="1" applyFont="1" applyFill="1" applyBorder="1" applyAlignment="1">
      <alignment vertical="center"/>
    </xf>
    <xf numFmtId="3" fontId="21" fillId="2" borderId="0" xfId="0" applyNumberFormat="1" applyFont="1" applyFill="1" applyAlignment="1">
      <alignment vertical="center"/>
    </xf>
    <xf numFmtId="3" fontId="21" fillId="2" borderId="13" xfId="0" applyNumberFormat="1" applyFont="1" applyFill="1" applyBorder="1" applyAlignment="1">
      <alignment vertical="center"/>
    </xf>
    <xf numFmtId="3" fontId="21" fillId="2" borderId="10" xfId="0" applyNumberFormat="1" applyFont="1" applyFill="1" applyBorder="1" applyAlignment="1">
      <alignment vertical="center"/>
    </xf>
    <xf numFmtId="3" fontId="4" fillId="2" borderId="0" xfId="0" applyNumberFormat="1" applyFont="1" applyFill="1" applyAlignment="1">
      <alignment vertical="center" wrapText="1"/>
    </xf>
    <xf numFmtId="3" fontId="4" fillId="2" borderId="7" xfId="0" applyNumberFormat="1" applyFont="1" applyFill="1" applyBorder="1" applyAlignment="1">
      <alignment vertical="center" wrapText="1"/>
    </xf>
    <xf numFmtId="3" fontId="4" fillId="2" borderId="12" xfId="0" applyNumberFormat="1" applyFont="1" applyFill="1" applyBorder="1" applyAlignment="1">
      <alignment vertical="center" wrapText="1"/>
    </xf>
    <xf numFmtId="3" fontId="4" fillId="2" borderId="9" xfId="0" applyNumberFormat="1" applyFont="1" applyFill="1" applyBorder="1" applyAlignment="1">
      <alignment vertical="center" wrapText="1"/>
    </xf>
    <xf numFmtId="3" fontId="4" fillId="2" borderId="13" xfId="0" applyNumberFormat="1" applyFont="1" applyFill="1" applyBorder="1" applyAlignment="1">
      <alignment vertical="center" wrapText="1"/>
    </xf>
    <xf numFmtId="3" fontId="4" fillId="2" borderId="10" xfId="0" applyNumberFormat="1" applyFont="1" applyFill="1" applyBorder="1" applyAlignment="1">
      <alignment vertical="center" wrapText="1"/>
    </xf>
    <xf numFmtId="3" fontId="5" fillId="2" borderId="6" xfId="0" applyNumberFormat="1" applyFont="1" applyFill="1" applyBorder="1" applyAlignment="1">
      <alignment vertical="center"/>
    </xf>
    <xf numFmtId="3" fontId="5" fillId="2" borderId="20" xfId="0" applyNumberFormat="1" applyFont="1" applyFill="1" applyBorder="1" applyAlignment="1">
      <alignment vertical="center"/>
    </xf>
    <xf numFmtId="3" fontId="5" fillId="2" borderId="11" xfId="0" applyNumberFormat="1" applyFont="1" applyFill="1" applyBorder="1" applyAlignment="1">
      <alignment vertical="center"/>
    </xf>
    <xf numFmtId="3" fontId="21" fillId="2" borderId="20" xfId="0" applyNumberFormat="1" applyFont="1" applyFill="1" applyBorder="1" applyAlignment="1">
      <alignment vertical="center"/>
    </xf>
    <xf numFmtId="3" fontId="21" fillId="2" borderId="6" xfId="0" applyNumberFormat="1" applyFont="1" applyFill="1" applyBorder="1" applyAlignment="1">
      <alignment vertical="center"/>
    </xf>
    <xf numFmtId="3" fontId="21" fillId="2" borderId="11" xfId="0" applyNumberFormat="1" applyFont="1" applyFill="1" applyBorder="1" applyAlignment="1">
      <alignment vertical="center"/>
    </xf>
    <xf numFmtId="3" fontId="4" fillId="2" borderId="6" xfId="0" applyNumberFormat="1" applyFont="1" applyFill="1" applyBorder="1" applyAlignment="1">
      <alignment vertical="center" wrapText="1"/>
    </xf>
    <xf numFmtId="3" fontId="4" fillId="2" borderId="20" xfId="0" applyNumberFormat="1" applyFont="1" applyFill="1" applyBorder="1" applyAlignment="1">
      <alignment vertical="center" wrapText="1"/>
    </xf>
    <xf numFmtId="3" fontId="4" fillId="2" borderId="11" xfId="0" applyNumberFormat="1" applyFont="1" applyFill="1" applyBorder="1" applyAlignment="1">
      <alignment vertical="center" wrapText="1"/>
    </xf>
    <xf numFmtId="3" fontId="4" fillId="0" borderId="0" xfId="0" applyNumberFormat="1" applyFont="1"/>
    <xf numFmtId="0" fontId="23" fillId="0" borderId="1" xfId="0" applyFont="1" applyBorder="1" applyAlignment="1">
      <alignment vertical="center" wrapText="1"/>
    </xf>
    <xf numFmtId="0" fontId="27" fillId="0" borderId="1" xfId="0" applyFont="1" applyBorder="1" applyAlignment="1">
      <alignment horizontal="center" vertical="center" wrapText="1"/>
    </xf>
    <xf numFmtId="3" fontId="10" fillId="0" borderId="0" xfId="0" applyNumberFormat="1" applyFont="1" applyAlignment="1">
      <alignment horizontal="center" vertical="center" wrapText="1"/>
    </xf>
    <xf numFmtId="3" fontId="9" fillId="0" borderId="1" xfId="0" applyNumberFormat="1" applyFont="1" applyBorder="1" applyAlignment="1">
      <alignment vertical="center" wrapText="1"/>
    </xf>
    <xf numFmtId="3" fontId="21" fillId="6" borderId="3" xfId="0" applyNumberFormat="1" applyFont="1" applyFill="1" applyBorder="1" applyAlignment="1">
      <alignment horizontal="left" vertical="center"/>
    </xf>
    <xf numFmtId="3" fontId="21" fillId="6" borderId="4" xfId="0" applyNumberFormat="1" applyFont="1" applyFill="1" applyBorder="1" applyAlignment="1">
      <alignment horizontal="left" vertical="center"/>
    </xf>
    <xf numFmtId="3" fontId="21" fillId="6" borderId="5" xfId="0" applyNumberFormat="1" applyFont="1" applyFill="1" applyBorder="1" applyAlignment="1">
      <alignment horizontal="left" vertical="center"/>
    </xf>
    <xf numFmtId="3" fontId="21" fillId="2" borderId="1" xfId="0" applyNumberFormat="1" applyFont="1" applyFill="1" applyBorder="1" applyAlignment="1">
      <alignment horizontal="center" vertical="center" wrapText="1"/>
    </xf>
    <xf numFmtId="3" fontId="6" fillId="2" borderId="0" xfId="0" applyNumberFormat="1" applyFont="1" applyFill="1"/>
    <xf numFmtId="3" fontId="21" fillId="2" borderId="0" xfId="0" applyNumberFormat="1" applyFont="1" applyFill="1" applyAlignment="1">
      <alignment horizontal="left" vertical="center"/>
    </xf>
    <xf numFmtId="3" fontId="21" fillId="2" borderId="0" xfId="0" applyNumberFormat="1" applyFont="1" applyFill="1" applyAlignment="1">
      <alignment horizontal="center" vertical="center" wrapText="1"/>
    </xf>
    <xf numFmtId="3" fontId="34" fillId="2" borderId="1" xfId="0" applyNumberFormat="1" applyFont="1" applyFill="1" applyBorder="1" applyAlignment="1">
      <alignment horizontal="center" vertical="center" wrapText="1"/>
    </xf>
    <xf numFmtId="3" fontId="20" fillId="2" borderId="1" xfId="0" applyNumberFormat="1" applyFont="1" applyFill="1" applyBorder="1" applyAlignment="1">
      <alignment horizontal="center" vertical="center" wrapText="1"/>
    </xf>
    <xf numFmtId="3" fontId="21" fillId="2" borderId="3" xfId="0" applyNumberFormat="1" applyFont="1" applyFill="1" applyBorder="1" applyAlignment="1">
      <alignment horizontal="center" vertical="center" wrapText="1"/>
    </xf>
    <xf numFmtId="3" fontId="21" fillId="2" borderId="4" xfId="0" applyNumberFormat="1" applyFont="1" applyFill="1" applyBorder="1" applyAlignment="1">
      <alignment horizontal="center" vertical="center" wrapText="1"/>
    </xf>
    <xf numFmtId="3" fontId="21" fillId="2" borderId="5" xfId="0" applyNumberFormat="1" applyFont="1" applyFill="1" applyBorder="1" applyAlignment="1">
      <alignment horizontal="center" vertical="center" wrapText="1"/>
    </xf>
    <xf numFmtId="3" fontId="21" fillId="8" borderId="1" xfId="0" applyNumberFormat="1" applyFont="1" applyFill="1" applyBorder="1" applyAlignment="1">
      <alignment horizontal="center" vertical="center" wrapText="1"/>
    </xf>
    <xf numFmtId="0" fontId="26" fillId="0" borderId="1" xfId="0" applyFont="1" applyBorder="1" applyAlignment="1">
      <alignment vertical="center" wrapText="1"/>
    </xf>
    <xf numFmtId="0" fontId="23" fillId="5" borderId="1" xfId="0" applyFont="1" applyFill="1" applyBorder="1" applyAlignment="1">
      <alignment horizontal="justify" vertical="center" wrapText="1"/>
    </xf>
    <xf numFmtId="3" fontId="5" fillId="2" borderId="1" xfId="0" applyNumberFormat="1" applyFont="1" applyFill="1" applyBorder="1" applyAlignment="1">
      <alignment horizontal="center" vertical="center"/>
    </xf>
    <xf numFmtId="3" fontId="5" fillId="4" borderId="1" xfId="0" applyNumberFormat="1" applyFont="1" applyFill="1" applyBorder="1" applyAlignment="1">
      <alignment horizontal="center" vertical="center"/>
    </xf>
    <xf numFmtId="3" fontId="5" fillId="7" borderId="1" xfId="0" applyNumberFormat="1" applyFont="1" applyFill="1" applyBorder="1" applyAlignment="1">
      <alignment horizontal="center" vertical="center"/>
    </xf>
    <xf numFmtId="167" fontId="5" fillId="4" borderId="1" xfId="0" applyNumberFormat="1" applyFont="1" applyFill="1" applyBorder="1" applyAlignment="1">
      <alignment horizontal="center" vertical="center"/>
    </xf>
    <xf numFmtId="3" fontId="23" fillId="5" borderId="1" xfId="0" applyNumberFormat="1" applyFont="1" applyFill="1" applyBorder="1" applyAlignment="1">
      <alignment horizontal="center" vertical="center" textRotation="90" wrapText="1"/>
    </xf>
    <xf numFmtId="3" fontId="19" fillId="0" borderId="1" xfId="0" applyNumberFormat="1" applyFont="1" applyBorder="1" applyAlignment="1">
      <alignment horizontal="center" vertical="center" textRotation="90" wrapText="1"/>
    </xf>
    <xf numFmtId="3" fontId="28" fillId="0" borderId="1" xfId="0" applyNumberFormat="1" applyFont="1" applyBorder="1" applyAlignment="1">
      <alignment horizontal="center" vertical="center" wrapText="1"/>
    </xf>
    <xf numFmtId="0" fontId="31" fillId="0" borderId="1" xfId="0" applyFont="1" applyBorder="1" applyAlignment="1">
      <alignment horizontal="center" vertical="center" wrapText="1"/>
    </xf>
    <xf numFmtId="0" fontId="23" fillId="5" borderId="1" xfId="0" applyFont="1" applyFill="1" applyBorder="1" applyAlignment="1">
      <alignment horizontal="center" vertical="center" textRotation="90" wrapText="1"/>
    </xf>
    <xf numFmtId="0" fontId="19" fillId="0" borderId="1" xfId="0" applyFont="1" applyBorder="1" applyAlignment="1">
      <alignment horizontal="center" vertical="center" textRotation="90" wrapText="1"/>
    </xf>
    <xf numFmtId="0" fontId="24" fillId="5" borderId="1" xfId="0" applyFont="1" applyFill="1" applyBorder="1" applyAlignment="1">
      <alignment horizontal="center" vertical="center" textRotation="90" wrapText="1"/>
    </xf>
    <xf numFmtId="3" fontId="39" fillId="0" borderId="1" xfId="0" applyNumberFormat="1" applyFont="1" applyBorder="1" applyAlignment="1">
      <alignment horizontal="center" vertical="center" wrapText="1"/>
    </xf>
    <xf numFmtId="0" fontId="6" fillId="9" borderId="17" xfId="0" applyFont="1" applyFill="1" applyBorder="1" applyAlignment="1">
      <alignment vertical="center" wrapText="1"/>
    </xf>
    <xf numFmtId="0" fontId="6" fillId="9" borderId="1" xfId="0" applyFont="1" applyFill="1" applyBorder="1" applyAlignment="1">
      <alignment horizontal="center" vertical="center" wrapText="1"/>
    </xf>
    <xf numFmtId="0" fontId="23" fillId="9" borderId="1" xfId="0" applyFont="1" applyFill="1" applyBorder="1" applyAlignment="1">
      <alignment vertical="center" wrapText="1"/>
    </xf>
    <xf numFmtId="0" fontId="23" fillId="9" borderId="1" xfId="0" applyFont="1" applyFill="1" applyBorder="1" applyAlignment="1">
      <alignment horizontal="center" vertical="center" wrapText="1"/>
    </xf>
    <xf numFmtId="0" fontId="8" fillId="0" borderId="1" xfId="0" applyFont="1" applyBorder="1" applyAlignment="1">
      <alignment horizontal="left" vertical="center"/>
    </xf>
    <xf numFmtId="0" fontId="4" fillId="0" borderId="1" xfId="0" applyFont="1" applyBorder="1" applyAlignment="1">
      <alignment horizontal="left"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4" fillId="0" borderId="1" xfId="0" applyFont="1" applyBorder="1" applyAlignment="1">
      <alignment horizontal="center" vertical="center"/>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11" fillId="0" borderId="1" xfId="0" applyFont="1" applyBorder="1" applyAlignment="1">
      <alignment horizontal="left" vertical="center" wrapText="1"/>
    </xf>
    <xf numFmtId="0" fontId="11" fillId="0" borderId="9" xfId="0" applyFont="1" applyBorder="1" applyAlignment="1">
      <alignment horizontal="left" vertical="center" wrapText="1"/>
    </xf>
    <xf numFmtId="0" fontId="11" fillId="0" borderId="0" xfId="0" applyFont="1" applyAlignment="1">
      <alignment horizontal="left" vertical="center" wrapText="1"/>
    </xf>
    <xf numFmtId="0" fontId="8" fillId="0" borderId="1" xfId="0" applyFont="1" applyBorder="1" applyAlignment="1">
      <alignment horizontal="left" vertical="center" wrapText="1"/>
    </xf>
    <xf numFmtId="0" fontId="14" fillId="0" borderId="1" xfId="0" applyFont="1" applyBorder="1" applyAlignment="1">
      <alignment horizontal="left" vertical="center" wrapText="1"/>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2" fillId="0" borderId="1" xfId="0" applyFont="1" applyBorder="1" applyAlignment="1">
      <alignment horizontal="left"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23" fillId="0" borderId="6" xfId="0" applyFont="1" applyBorder="1" applyAlignment="1">
      <alignment horizontal="center" vertical="center" wrapText="1"/>
    </xf>
    <xf numFmtId="0" fontId="23" fillId="0" borderId="11" xfId="0" applyFont="1" applyBorder="1" applyAlignment="1">
      <alignment horizontal="center" vertical="center" wrapText="1"/>
    </xf>
    <xf numFmtId="0" fontId="15" fillId="3" borderId="1" xfId="0" applyFont="1" applyFill="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6" fillId="0" borderId="1" xfId="0" applyFont="1" applyBorder="1" applyAlignment="1">
      <alignment horizontal="left" vertical="center" wrapText="1"/>
    </xf>
    <xf numFmtId="49" fontId="4" fillId="0" borderId="1" xfId="0" applyNumberFormat="1" applyFont="1" applyBorder="1" applyAlignment="1">
      <alignment horizontal="center" vertical="center"/>
    </xf>
    <xf numFmtId="3" fontId="5" fillId="4" borderId="1" xfId="0" applyNumberFormat="1" applyFont="1" applyFill="1" applyBorder="1" applyAlignment="1">
      <alignment horizontal="center" vertical="center"/>
    </xf>
    <xf numFmtId="0" fontId="10" fillId="0" borderId="1" xfId="0" applyFont="1" applyBorder="1" applyAlignment="1">
      <alignment horizontal="left" vertical="center"/>
    </xf>
    <xf numFmtId="3" fontId="5" fillId="2" borderId="1" xfId="0" applyNumberFormat="1" applyFont="1" applyFill="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left" vertical="center"/>
    </xf>
    <xf numFmtId="0" fontId="6" fillId="0" borderId="10" xfId="0" applyFont="1" applyBorder="1"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20" fillId="0" borderId="1" xfId="0" applyFont="1" applyBorder="1" applyAlignment="1">
      <alignment horizontal="center" vertical="center" wrapText="1"/>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20" fillId="0" borderId="3" xfId="0" applyFont="1" applyBorder="1" applyAlignment="1">
      <alignment vertical="center"/>
    </xf>
    <xf numFmtId="0" fontId="20" fillId="0" borderId="5" xfId="0" applyFont="1" applyBorder="1" applyAlignment="1">
      <alignment horizontal="center" vertical="center"/>
    </xf>
    <xf numFmtId="49" fontId="20" fillId="0" borderId="1" xfId="0" applyNumberFormat="1" applyFont="1" applyBorder="1" applyAlignment="1">
      <alignment horizontal="center" vertical="center" wrapText="1"/>
    </xf>
    <xf numFmtId="0" fontId="6" fillId="0" borderId="7" xfId="0" applyFont="1" applyBorder="1" applyAlignment="1">
      <alignment horizontal="left" vertical="center"/>
    </xf>
    <xf numFmtId="0" fontId="6" fillId="0" borderId="12" xfId="0" applyFont="1" applyBorder="1" applyAlignment="1">
      <alignment horizontal="left" vertical="center"/>
    </xf>
    <xf numFmtId="0" fontId="8" fillId="0" borderId="1" xfId="0" applyFont="1" applyBorder="1" applyAlignment="1">
      <alignment horizontal="center" vertical="center"/>
    </xf>
    <xf numFmtId="0" fontId="18" fillId="9" borderId="1" xfId="0" applyFont="1" applyFill="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5" fillId="4" borderId="1" xfId="0" applyFont="1" applyFill="1" applyBorder="1" applyAlignment="1">
      <alignment horizontal="left" vertical="center" wrapText="1"/>
    </xf>
    <xf numFmtId="0" fontId="10" fillId="0" borderId="1" xfId="0" applyFont="1" applyBorder="1" applyAlignment="1">
      <alignment horizontal="center" vertical="center"/>
    </xf>
    <xf numFmtId="3" fontId="8" fillId="4" borderId="1" xfId="0" applyNumberFormat="1" applyFont="1" applyFill="1" applyBorder="1" applyAlignment="1">
      <alignment horizontal="center" vertical="center" wrapText="1"/>
    </xf>
    <xf numFmtId="0" fontId="8" fillId="4" borderId="1" xfId="0" applyFont="1" applyFill="1" applyBorder="1" applyAlignment="1">
      <alignment horizontal="left" vertical="center"/>
    </xf>
    <xf numFmtId="0" fontId="5" fillId="4" borderId="8"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21" fillId="4" borderId="1" xfId="0" applyFont="1" applyFill="1" applyBorder="1" applyAlignment="1">
      <alignment horizontal="left" vertical="center"/>
    </xf>
    <xf numFmtId="0" fontId="21" fillId="4" borderId="8" xfId="0" applyFont="1" applyFill="1" applyBorder="1" applyAlignment="1">
      <alignment horizontal="left" vertical="center"/>
    </xf>
    <xf numFmtId="3" fontId="8" fillId="0" borderId="1" xfId="0" applyNumberFormat="1" applyFont="1" applyBorder="1" applyAlignment="1">
      <alignment horizontal="center" vertical="center"/>
    </xf>
    <xf numFmtId="3" fontId="18" fillId="0" borderId="1" xfId="0" applyNumberFormat="1" applyFont="1" applyBorder="1" applyAlignment="1">
      <alignment horizontal="center" vertical="center" wrapText="1"/>
    </xf>
    <xf numFmtId="3" fontId="4" fillId="0" borderId="3" xfId="0" applyNumberFormat="1" applyFont="1" applyBorder="1" applyAlignment="1">
      <alignment horizontal="left" vertical="center"/>
    </xf>
    <xf numFmtId="3" fontId="4" fillId="0" borderId="4" xfId="0" applyNumberFormat="1" applyFont="1" applyBorder="1" applyAlignment="1">
      <alignment horizontal="left" vertical="center"/>
    </xf>
    <xf numFmtId="3" fontId="4" fillId="0" borderId="5" xfId="0" applyNumberFormat="1" applyFont="1" applyBorder="1" applyAlignment="1">
      <alignment horizontal="left" vertical="center"/>
    </xf>
    <xf numFmtId="3" fontId="20" fillId="0" borderId="2" xfId="0" applyNumberFormat="1" applyFont="1" applyBorder="1" applyAlignment="1">
      <alignment horizontal="center" vertical="center"/>
    </xf>
    <xf numFmtId="3" fontId="20" fillId="0" borderId="8" xfId="0" applyNumberFormat="1" applyFont="1" applyBorder="1" applyAlignment="1">
      <alignment horizontal="center" vertical="center"/>
    </xf>
    <xf numFmtId="3" fontId="20" fillId="0" borderId="7" xfId="0" applyNumberFormat="1" applyFont="1" applyBorder="1" applyAlignment="1">
      <alignment horizontal="center" vertical="center" wrapText="1"/>
    </xf>
    <xf numFmtId="3" fontId="20" fillId="0" borderId="12" xfId="0" applyNumberFormat="1" applyFont="1" applyBorder="1" applyAlignment="1">
      <alignment horizontal="center" vertical="center"/>
    </xf>
    <xf numFmtId="3" fontId="20" fillId="0" borderId="6" xfId="0" applyNumberFormat="1" applyFont="1" applyBorder="1" applyAlignment="1">
      <alignment horizontal="center" vertical="center"/>
    </xf>
    <xf numFmtId="3" fontId="20" fillId="0" borderId="13" xfId="0" applyNumberFormat="1" applyFont="1" applyBorder="1" applyAlignment="1">
      <alignment horizontal="center" vertical="center"/>
    </xf>
    <xf numFmtId="3" fontId="20" fillId="0" borderId="10" xfId="0" applyNumberFormat="1" applyFont="1" applyBorder="1" applyAlignment="1">
      <alignment horizontal="center" vertical="center"/>
    </xf>
    <xf numFmtId="3" fontId="20" fillId="0" borderId="11" xfId="0" applyNumberFormat="1" applyFont="1" applyBorder="1" applyAlignment="1">
      <alignment horizontal="center" vertical="center"/>
    </xf>
    <xf numFmtId="3" fontId="20" fillId="0" borderId="2" xfId="0" applyNumberFormat="1" applyFont="1" applyBorder="1" applyAlignment="1">
      <alignment horizontal="center" vertical="center" wrapText="1"/>
    </xf>
    <xf numFmtId="3" fontId="20" fillId="0" borderId="8" xfId="0" applyNumberFormat="1" applyFont="1" applyBorder="1" applyAlignment="1">
      <alignment horizontal="center" vertical="center" wrapText="1"/>
    </xf>
    <xf numFmtId="3" fontId="8" fillId="0" borderId="1" xfId="0" applyNumberFormat="1" applyFont="1" applyBorder="1" applyAlignment="1">
      <alignment horizontal="left" vertical="center"/>
    </xf>
    <xf numFmtId="3" fontId="6" fillId="0" borderId="1" xfId="0" applyNumberFormat="1" applyFont="1" applyBorder="1" applyAlignment="1">
      <alignment horizontal="left" vertical="center" wrapText="1"/>
    </xf>
    <xf numFmtId="3" fontId="8" fillId="0" borderId="1" xfId="0" applyNumberFormat="1" applyFont="1" applyBorder="1" applyAlignment="1">
      <alignment horizontal="center" vertical="center" wrapText="1"/>
    </xf>
    <xf numFmtId="3" fontId="9" fillId="0" borderId="1" xfId="0" applyNumberFormat="1" applyFont="1" applyBorder="1" applyAlignment="1">
      <alignment horizontal="left" vertical="center" wrapText="1"/>
    </xf>
    <xf numFmtId="3" fontId="8" fillId="0" borderId="1" xfId="0" applyNumberFormat="1" applyFont="1" applyBorder="1" applyAlignment="1">
      <alignment horizontal="left" vertical="center" wrapText="1"/>
    </xf>
    <xf numFmtId="3" fontId="21" fillId="6" borderId="3" xfId="0" applyNumberFormat="1" applyFont="1" applyFill="1" applyBorder="1" applyAlignment="1">
      <alignment horizontal="left" vertical="center"/>
    </xf>
    <xf numFmtId="3" fontId="21" fillId="6" borderId="4" xfId="0" applyNumberFormat="1" applyFont="1" applyFill="1" applyBorder="1" applyAlignment="1">
      <alignment horizontal="left" vertical="center"/>
    </xf>
    <xf numFmtId="3" fontId="21" fillId="6" borderId="5" xfId="0" applyNumberFormat="1" applyFont="1" applyFill="1" applyBorder="1" applyAlignment="1">
      <alignment horizontal="left" vertical="center"/>
    </xf>
    <xf numFmtId="3" fontId="20" fillId="0" borderId="3" xfId="0" applyNumberFormat="1" applyFont="1" applyBorder="1" applyAlignment="1">
      <alignment horizontal="left" vertical="center"/>
    </xf>
    <xf numFmtId="3" fontId="20" fillId="0" borderId="4" xfId="0" applyNumberFormat="1" applyFont="1" applyBorder="1" applyAlignment="1">
      <alignment horizontal="left" vertical="center"/>
    </xf>
    <xf numFmtId="3" fontId="20" fillId="0" borderId="5" xfId="0" applyNumberFormat="1" applyFont="1" applyBorder="1" applyAlignment="1">
      <alignment horizontal="left" vertical="center"/>
    </xf>
    <xf numFmtId="3" fontId="20" fillId="0" borderId="7" xfId="0" applyNumberFormat="1" applyFont="1" applyBorder="1" applyAlignment="1">
      <alignment horizontal="center" vertical="center"/>
    </xf>
    <xf numFmtId="3" fontId="9" fillId="0" borderId="3" xfId="0" applyNumberFormat="1" applyFont="1" applyBorder="1" applyAlignment="1">
      <alignment horizontal="left" vertical="center" wrapText="1"/>
    </xf>
    <xf numFmtId="3" fontId="9" fillId="0" borderId="4" xfId="0" applyNumberFormat="1" applyFont="1" applyBorder="1" applyAlignment="1">
      <alignment horizontal="left" vertical="center" wrapText="1"/>
    </xf>
    <xf numFmtId="3" fontId="9" fillId="0" borderId="5" xfId="0" applyNumberFormat="1" applyFont="1" applyBorder="1" applyAlignment="1">
      <alignment horizontal="left" vertical="center" wrapText="1"/>
    </xf>
    <xf numFmtId="3" fontId="8" fillId="4" borderId="1" xfId="0" applyNumberFormat="1" applyFont="1" applyFill="1" applyBorder="1" applyAlignment="1">
      <alignment horizontal="left" vertical="center"/>
    </xf>
    <xf numFmtId="3" fontId="10" fillId="0" borderId="1" xfId="0" applyNumberFormat="1" applyFont="1" applyBorder="1" applyAlignment="1">
      <alignment horizontal="left" vertical="center"/>
    </xf>
    <xf numFmtId="3" fontId="7" fillId="0" borderId="0" xfId="0" applyNumberFormat="1" applyFont="1" applyAlignment="1">
      <alignment horizontal="center" vertical="center"/>
    </xf>
    <xf numFmtId="3"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9" fillId="0" borderId="3" xfId="0" applyNumberFormat="1" applyFont="1" applyBorder="1" applyAlignment="1">
      <alignment horizontal="center" vertical="center" wrapText="1"/>
    </xf>
    <xf numFmtId="3" fontId="9" fillId="0" borderId="4" xfId="0" applyNumberFormat="1" applyFont="1" applyBorder="1" applyAlignment="1">
      <alignment horizontal="center" vertical="center" wrapText="1"/>
    </xf>
    <xf numFmtId="3" fontId="9" fillId="0" borderId="5" xfId="0" applyNumberFormat="1" applyFont="1" applyBorder="1" applyAlignment="1">
      <alignment horizontal="center" vertical="center" wrapText="1"/>
    </xf>
    <xf numFmtId="3" fontId="6" fillId="9" borderId="1" xfId="0" applyNumberFormat="1" applyFont="1" applyFill="1" applyBorder="1" applyAlignment="1">
      <alignment horizontal="left" vertical="center" wrapText="1"/>
    </xf>
    <xf numFmtId="0" fontId="20" fillId="9" borderId="19" xfId="0" applyFont="1" applyFill="1" applyBorder="1" applyAlignment="1">
      <alignment horizontal="center" vertical="center" wrapText="1"/>
    </xf>
    <xf numFmtId="0" fontId="20" fillId="9" borderId="18" xfId="0" applyFont="1" applyFill="1" applyBorder="1" applyAlignment="1">
      <alignment horizontal="center" vertical="center" wrapText="1"/>
    </xf>
    <xf numFmtId="0" fontId="20" fillId="9" borderId="17"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7" xfId="0" applyFont="1" applyBorder="1" applyAlignment="1">
      <alignment horizontal="center" vertical="center" wrapText="1"/>
    </xf>
    <xf numFmtId="9" fontId="19" fillId="0" borderId="19" xfId="0" applyNumberFormat="1" applyFont="1" applyBorder="1" applyAlignment="1">
      <alignment horizontal="center" vertical="center" wrapText="1"/>
    </xf>
    <xf numFmtId="9" fontId="19" fillId="0" borderId="18" xfId="0" applyNumberFormat="1" applyFont="1" applyBorder="1" applyAlignment="1">
      <alignment horizontal="center" vertical="center" wrapText="1"/>
    </xf>
    <xf numFmtId="9" fontId="19" fillId="0" borderId="17" xfId="0" applyNumberFormat="1" applyFont="1" applyBorder="1" applyAlignment="1">
      <alignment horizontal="center" vertical="center" wrapText="1"/>
    </xf>
    <xf numFmtId="0" fontId="23" fillId="5" borderId="19"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23" fillId="5" borderId="17" xfId="0" applyFont="1" applyFill="1" applyBorder="1" applyAlignment="1">
      <alignment horizontal="center" vertical="center" wrapText="1"/>
    </xf>
    <xf numFmtId="3" fontId="10" fillId="0" borderId="2" xfId="0" applyNumberFormat="1" applyFont="1" applyBorder="1" applyAlignment="1">
      <alignment horizontal="center" vertical="center"/>
    </xf>
    <xf numFmtId="3" fontId="10" fillId="0" borderId="8" xfId="0" applyNumberFormat="1" applyFont="1" applyBorder="1" applyAlignment="1">
      <alignment horizontal="center" vertical="center"/>
    </xf>
    <xf numFmtId="4" fontId="10" fillId="0" borderId="2" xfId="0" applyNumberFormat="1" applyFont="1" applyBorder="1" applyAlignment="1">
      <alignment horizontal="center" vertical="center"/>
    </xf>
    <xf numFmtId="4" fontId="10" fillId="0" borderId="8" xfId="0" applyNumberFormat="1" applyFont="1" applyBorder="1" applyAlignment="1">
      <alignment horizontal="center" vertical="center"/>
    </xf>
    <xf numFmtId="3" fontId="5" fillId="0" borderId="3" xfId="0" applyNumberFormat="1" applyFont="1" applyBorder="1" applyAlignment="1">
      <alignment horizontal="left" vertical="center"/>
    </xf>
    <xf numFmtId="3" fontId="5" fillId="0" borderId="4" xfId="0" applyNumberFormat="1" applyFont="1" applyBorder="1" applyAlignment="1">
      <alignment horizontal="left" vertical="center"/>
    </xf>
    <xf numFmtId="3" fontId="5" fillId="0" borderId="5" xfId="0" applyNumberFormat="1" applyFont="1" applyBorder="1" applyAlignment="1">
      <alignment horizontal="left" vertical="center"/>
    </xf>
    <xf numFmtId="3" fontId="9" fillId="0" borderId="3" xfId="0" applyNumberFormat="1" applyFont="1" applyBorder="1" applyAlignment="1">
      <alignment horizontal="left" vertical="center"/>
    </xf>
    <xf numFmtId="3" fontId="9" fillId="0" borderId="4" xfId="0" applyNumberFormat="1" applyFont="1" applyBorder="1" applyAlignment="1">
      <alignment horizontal="left" vertical="center"/>
    </xf>
    <xf numFmtId="3" fontId="9" fillId="0" borderId="5" xfId="0" applyNumberFormat="1" applyFont="1" applyBorder="1" applyAlignment="1">
      <alignment horizontal="left" vertical="center"/>
    </xf>
    <xf numFmtId="0" fontId="20" fillId="9" borderId="2" xfId="0" applyFont="1" applyFill="1" applyBorder="1" applyAlignment="1">
      <alignment horizontal="center" vertical="center" wrapText="1"/>
    </xf>
    <xf numFmtId="0" fontId="20" fillId="9" borderId="8" xfId="0" applyFont="1" applyFill="1" applyBorder="1" applyAlignment="1">
      <alignment horizontal="center" vertical="center" wrapText="1"/>
    </xf>
    <xf numFmtId="3" fontId="8" fillId="0" borderId="3" xfId="0" applyNumberFormat="1" applyFont="1" applyBorder="1" applyAlignment="1">
      <alignment horizontal="center" vertical="center" wrapText="1"/>
    </xf>
    <xf numFmtId="3" fontId="8" fillId="0" borderId="5" xfId="0" applyNumberFormat="1" applyFont="1" applyBorder="1" applyAlignment="1">
      <alignment horizontal="center" vertical="center" wrapText="1"/>
    </xf>
    <xf numFmtId="0" fontId="36" fillId="9" borderId="6" xfId="0" applyFont="1" applyFill="1" applyBorder="1" applyAlignment="1">
      <alignment horizontal="center" vertical="center" wrapText="1"/>
    </xf>
    <xf numFmtId="0" fontId="36" fillId="9" borderId="11" xfId="0" applyFont="1" applyFill="1" applyBorder="1" applyAlignment="1">
      <alignment horizontal="center" vertical="center" wrapText="1"/>
    </xf>
    <xf numFmtId="0" fontId="35" fillId="9" borderId="3" xfId="0" applyFont="1" applyFill="1" applyBorder="1" applyAlignment="1">
      <alignment horizontal="left" vertical="center" wrapText="1"/>
    </xf>
    <xf numFmtId="0" fontId="35" fillId="9" borderId="4" xfId="0" applyFont="1" applyFill="1" applyBorder="1" applyAlignment="1">
      <alignment horizontal="left" vertical="center" wrapText="1"/>
    </xf>
    <xf numFmtId="0" fontId="35" fillId="9" borderId="5" xfId="0"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0" borderId="1" xfId="0" applyNumberFormat="1" applyFont="1" applyBorder="1" applyAlignment="1">
      <alignment horizontal="center"/>
    </xf>
    <xf numFmtId="4" fontId="6" fillId="0" borderId="1" xfId="0" applyNumberFormat="1" applyFont="1" applyBorder="1" applyAlignment="1">
      <alignment horizontal="center"/>
    </xf>
    <xf numFmtId="3" fontId="6" fillId="0" borderId="0" xfId="0" applyNumberFormat="1" applyFont="1" applyAlignment="1">
      <alignment horizontal="center"/>
    </xf>
    <xf numFmtId="166" fontId="6" fillId="0" borderId="0" xfId="0" applyNumberFormat="1" applyFont="1" applyAlignment="1">
      <alignment horizontal="center"/>
    </xf>
    <xf numFmtId="3" fontId="14" fillId="0" borderId="1" xfId="0" applyNumberFormat="1" applyFont="1" applyBorder="1" applyAlignment="1">
      <alignment horizontal="center" vertical="center"/>
    </xf>
    <xf numFmtId="3" fontId="4" fillId="0" borderId="1" xfId="0" applyNumberFormat="1" applyFont="1" applyBorder="1" applyAlignment="1">
      <alignment horizontal="center"/>
    </xf>
    <xf numFmtId="3" fontId="5" fillId="2" borderId="9"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3" fontId="5" fillId="2" borderId="20" xfId="0" applyNumberFormat="1" applyFont="1" applyFill="1" applyBorder="1" applyAlignment="1">
      <alignment horizontal="center" vertical="center"/>
    </xf>
    <xf numFmtId="0" fontId="9" fillId="2" borderId="1" xfId="0" applyFont="1" applyFill="1" applyBorder="1" applyAlignment="1">
      <alignment horizontal="left" vertical="center" wrapText="1"/>
    </xf>
    <xf numFmtId="49" fontId="9" fillId="2" borderId="1" xfId="0" applyNumberFormat="1" applyFont="1" applyFill="1" applyBorder="1" applyAlignment="1">
      <alignment horizontal="center" vertical="center" wrapText="1"/>
    </xf>
    <xf numFmtId="3" fontId="9" fillId="0" borderId="1" xfId="0" applyNumberFormat="1" applyFont="1" applyBorder="1" applyAlignment="1">
      <alignment horizontal="center" vertical="center" wrapText="1"/>
    </xf>
    <xf numFmtId="3" fontId="10" fillId="6" borderId="1" xfId="0" applyNumberFormat="1" applyFont="1" applyFill="1" applyBorder="1" applyAlignment="1">
      <alignment horizontal="center" vertical="center"/>
    </xf>
    <xf numFmtId="3" fontId="5" fillId="6" borderId="1" xfId="0" applyNumberFormat="1" applyFont="1" applyFill="1" applyBorder="1" applyAlignment="1">
      <alignment horizontal="left" vertical="center"/>
    </xf>
    <xf numFmtId="4" fontId="9" fillId="0" borderId="1" xfId="0" applyNumberFormat="1" applyFont="1" applyBorder="1" applyAlignment="1">
      <alignment horizontal="center" vertical="center"/>
    </xf>
    <xf numFmtId="3" fontId="9" fillId="0" borderId="1" xfId="0" applyNumberFormat="1" applyFont="1" applyBorder="1" applyAlignment="1">
      <alignment horizontal="center" vertical="center"/>
    </xf>
    <xf numFmtId="0" fontId="9" fillId="2" borderId="3" xfId="0" applyFont="1" applyFill="1" applyBorder="1" applyAlignment="1">
      <alignment horizontal="left" vertical="center" wrapText="1"/>
    </xf>
    <xf numFmtId="0" fontId="9" fillId="2" borderId="5" xfId="0" applyFont="1" applyFill="1" applyBorder="1" applyAlignment="1">
      <alignment horizontal="left" vertical="center" wrapText="1"/>
    </xf>
    <xf numFmtId="3" fontId="8" fillId="0" borderId="2" xfId="0" applyNumberFormat="1" applyFont="1" applyBorder="1" applyAlignment="1">
      <alignment horizontal="left" vertical="center"/>
    </xf>
    <xf numFmtId="3" fontId="38" fillId="0" borderId="1" xfId="0" applyNumberFormat="1" applyFont="1" applyBorder="1" applyAlignment="1">
      <alignment horizontal="left" vertical="center" wrapText="1"/>
    </xf>
    <xf numFmtId="3" fontId="5" fillId="0" borderId="1" xfId="0" applyNumberFormat="1" applyFont="1" applyBorder="1" applyAlignment="1">
      <alignment horizontal="left" vertical="center"/>
    </xf>
    <xf numFmtId="3" fontId="5" fillId="0" borderId="1" xfId="0" applyNumberFormat="1" applyFont="1" applyBorder="1" applyAlignment="1">
      <alignment horizontal="left" vertical="center" wrapText="1"/>
    </xf>
    <xf numFmtId="3" fontId="21" fillId="6" borderId="1" xfId="0" applyNumberFormat="1" applyFont="1" applyFill="1" applyBorder="1" applyAlignment="1">
      <alignment horizontal="left" vertical="center"/>
    </xf>
    <xf numFmtId="3" fontId="10" fillId="0" borderId="1" xfId="0" applyNumberFormat="1" applyFont="1" applyBorder="1" applyAlignment="1">
      <alignment horizontal="center" vertical="center"/>
    </xf>
    <xf numFmtId="3" fontId="6" fillId="0" borderId="1" xfId="0" applyNumberFormat="1" applyFont="1" applyFill="1" applyBorder="1" applyAlignment="1">
      <alignment horizontal="left" vertical="center" wrapText="1"/>
    </xf>
    <xf numFmtId="3" fontId="5" fillId="0" borderId="3" xfId="0" applyNumberFormat="1" applyFont="1" applyBorder="1" applyAlignment="1">
      <alignment horizontal="left" vertical="center" wrapText="1"/>
    </xf>
    <xf numFmtId="3" fontId="5" fillId="0" borderId="4" xfId="0" applyNumberFormat="1" applyFont="1" applyBorder="1" applyAlignment="1">
      <alignment horizontal="left" vertical="center" wrapText="1"/>
    </xf>
    <xf numFmtId="3" fontId="5" fillId="0" borderId="5" xfId="0" applyNumberFormat="1" applyFont="1" applyBorder="1" applyAlignment="1">
      <alignment horizontal="left" vertical="center" wrapText="1"/>
    </xf>
    <xf numFmtId="3" fontId="8" fillId="0" borderId="3" xfId="0" applyNumberFormat="1" applyFont="1" applyBorder="1" applyAlignment="1">
      <alignment horizontal="left" vertical="center"/>
    </xf>
    <xf numFmtId="3" fontId="8" fillId="0" borderId="5" xfId="0" applyNumberFormat="1" applyFont="1" applyBorder="1" applyAlignment="1">
      <alignment horizontal="left" vertical="center"/>
    </xf>
    <xf numFmtId="3" fontId="37" fillId="0" borderId="1" xfId="0" applyNumberFormat="1" applyFont="1" applyBorder="1" applyAlignment="1">
      <alignment horizontal="left" vertical="center" wrapText="1"/>
    </xf>
    <xf numFmtId="3" fontId="8" fillId="0" borderId="7" xfId="0" applyNumberFormat="1" applyFont="1" applyBorder="1" applyAlignment="1">
      <alignment horizontal="left" vertical="center" wrapText="1"/>
    </xf>
    <xf numFmtId="3" fontId="8" fillId="0" borderId="12" xfId="0" applyNumberFormat="1" applyFont="1" applyBorder="1" applyAlignment="1">
      <alignment horizontal="left" vertical="center" wrapText="1"/>
    </xf>
    <xf numFmtId="3" fontId="8" fillId="0" borderId="6" xfId="0" applyNumberFormat="1" applyFont="1" applyBorder="1" applyAlignment="1">
      <alignment horizontal="left" vertical="center" wrapText="1"/>
    </xf>
    <xf numFmtId="3" fontId="8" fillId="0" borderId="13"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1" xfId="0" applyNumberFormat="1" applyFont="1" applyBorder="1" applyAlignment="1">
      <alignment horizontal="left" vertical="center" wrapText="1"/>
    </xf>
    <xf numFmtId="3" fontId="21" fillId="6" borderId="3" xfId="0" applyNumberFormat="1" applyFont="1" applyFill="1" applyBorder="1" applyAlignment="1">
      <alignment horizontal="center" vertical="center" wrapText="1"/>
    </xf>
    <xf numFmtId="3" fontId="21" fillId="6" borderId="4" xfId="0" applyNumberFormat="1" applyFont="1" applyFill="1" applyBorder="1" applyAlignment="1">
      <alignment horizontal="center" vertical="center" wrapText="1"/>
    </xf>
    <xf numFmtId="3" fontId="21" fillId="6" borderId="5" xfId="0" applyNumberFormat="1" applyFont="1" applyFill="1" applyBorder="1" applyAlignment="1">
      <alignment horizontal="center" vertical="center" wrapText="1"/>
    </xf>
    <xf numFmtId="3" fontId="21" fillId="6" borderId="3" xfId="0" applyNumberFormat="1" applyFont="1" applyFill="1" applyBorder="1" applyAlignment="1">
      <alignment horizontal="center" vertical="center"/>
    </xf>
    <xf numFmtId="3" fontId="21" fillId="6" borderId="4" xfId="0" applyNumberFormat="1" applyFont="1" applyFill="1" applyBorder="1" applyAlignment="1">
      <alignment horizontal="center" vertical="center"/>
    </xf>
    <xf numFmtId="3" fontId="21" fillId="6" borderId="5" xfId="0" applyNumberFormat="1" applyFont="1" applyFill="1" applyBorder="1" applyAlignment="1">
      <alignment horizontal="center" vertical="center"/>
    </xf>
    <xf numFmtId="3" fontId="6" fillId="0" borderId="1" xfId="0" applyNumberFormat="1" applyFont="1" applyBorder="1" applyAlignment="1">
      <alignment horizontal="left" wrapText="1"/>
    </xf>
    <xf numFmtId="3" fontId="10" fillId="0" borderId="2" xfId="0" applyNumberFormat="1" applyFont="1" applyBorder="1" applyAlignment="1">
      <alignment horizontal="center" vertical="center" wrapText="1"/>
    </xf>
    <xf numFmtId="3" fontId="10" fillId="0" borderId="8" xfId="0" applyNumberFormat="1" applyFont="1" applyBorder="1" applyAlignment="1">
      <alignment horizontal="center" vertical="center" wrapText="1"/>
    </xf>
    <xf numFmtId="3" fontId="5" fillId="0" borderId="7" xfId="0" applyNumberFormat="1" applyFont="1" applyBorder="1" applyAlignment="1">
      <alignment horizontal="left" vertical="center"/>
    </xf>
    <xf numFmtId="3" fontId="5" fillId="0" borderId="12" xfId="0" applyNumberFormat="1" applyFont="1" applyBorder="1" applyAlignment="1">
      <alignment horizontal="left" vertical="center"/>
    </xf>
    <xf numFmtId="3" fontId="5" fillId="0" borderId="6" xfId="0" applyNumberFormat="1" applyFont="1" applyBorder="1" applyAlignment="1">
      <alignment horizontal="left" vertical="center"/>
    </xf>
    <xf numFmtId="3" fontId="5" fillId="0" borderId="13" xfId="0" applyNumberFormat="1" applyFont="1" applyBorder="1" applyAlignment="1">
      <alignment horizontal="left" vertical="center"/>
    </xf>
    <xf numFmtId="3" fontId="5" fillId="0" borderId="10" xfId="0" applyNumberFormat="1" applyFont="1" applyBorder="1" applyAlignment="1">
      <alignment horizontal="left" vertical="center"/>
    </xf>
    <xf numFmtId="3" fontId="5" fillId="0" borderId="11" xfId="0" applyNumberFormat="1" applyFont="1" applyBorder="1" applyAlignment="1">
      <alignment horizontal="left" vertical="center"/>
    </xf>
    <xf numFmtId="3" fontId="5" fillId="0" borderId="3"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3" fontId="10" fillId="0" borderId="3" xfId="0" applyNumberFormat="1" applyFont="1" applyBorder="1" applyAlignment="1">
      <alignment horizontal="center" vertical="center"/>
    </xf>
    <xf numFmtId="3" fontId="10" fillId="0" borderId="4" xfId="0" applyNumberFormat="1" applyFont="1" applyBorder="1" applyAlignment="1">
      <alignment horizontal="center" vertical="center"/>
    </xf>
    <xf numFmtId="3" fontId="10" fillId="0" borderId="5" xfId="0" applyNumberFormat="1" applyFont="1" applyBorder="1" applyAlignment="1">
      <alignment horizontal="center" vertical="center"/>
    </xf>
    <xf numFmtId="3" fontId="19" fillId="0" borderId="1" xfId="0" applyNumberFormat="1" applyFont="1" applyBorder="1" applyAlignment="1">
      <alignment horizontal="left" vertical="center" wrapText="1"/>
    </xf>
    <xf numFmtId="3" fontId="10" fillId="0" borderId="3" xfId="0" applyNumberFormat="1" applyFont="1" applyBorder="1" applyAlignment="1">
      <alignment horizontal="left" vertical="center"/>
    </xf>
    <xf numFmtId="3" fontId="10" fillId="0" borderId="4" xfId="0" applyNumberFormat="1" applyFont="1" applyBorder="1" applyAlignment="1">
      <alignment horizontal="left" vertical="center"/>
    </xf>
    <xf numFmtId="3" fontId="10" fillId="0" borderId="5" xfId="0" applyNumberFormat="1" applyFont="1" applyBorder="1" applyAlignment="1">
      <alignment horizontal="left" vertical="center"/>
    </xf>
    <xf numFmtId="3" fontId="8" fillId="4" borderId="3" xfId="0" applyNumberFormat="1" applyFont="1" applyFill="1" applyBorder="1" applyAlignment="1">
      <alignment horizontal="left" vertical="center"/>
    </xf>
    <xf numFmtId="3" fontId="8" fillId="4" borderId="4" xfId="0" applyNumberFormat="1" applyFont="1" applyFill="1" applyBorder="1" applyAlignment="1">
      <alignment horizontal="left" vertical="center"/>
    </xf>
    <xf numFmtId="3" fontId="8" fillId="4" borderId="5" xfId="0" applyNumberFormat="1" applyFont="1" applyFill="1" applyBorder="1" applyAlignment="1">
      <alignment horizontal="left" vertical="center"/>
    </xf>
    <xf numFmtId="3" fontId="21" fillId="2" borderId="1" xfId="0" applyNumberFormat="1" applyFont="1" applyFill="1" applyBorder="1" applyAlignment="1">
      <alignment horizontal="center" vertical="center" wrapText="1"/>
    </xf>
    <xf numFmtId="3" fontId="20" fillId="2" borderId="3" xfId="0" applyNumberFormat="1" applyFont="1" applyFill="1" applyBorder="1" applyAlignment="1">
      <alignment horizontal="left" vertical="center" wrapText="1"/>
    </xf>
    <xf numFmtId="3" fontId="20" fillId="2" borderId="4" xfId="0" applyNumberFormat="1" applyFont="1" applyFill="1" applyBorder="1" applyAlignment="1">
      <alignment horizontal="left" vertical="center" wrapText="1"/>
    </xf>
    <xf numFmtId="3" fontId="20" fillId="2" borderId="5" xfId="0" applyNumberFormat="1" applyFont="1" applyFill="1" applyBorder="1" applyAlignment="1">
      <alignment horizontal="left" vertical="center" wrapText="1"/>
    </xf>
    <xf numFmtId="3" fontId="21" fillId="8" borderId="3" xfId="0" applyNumberFormat="1" applyFont="1" applyFill="1" applyBorder="1" applyAlignment="1">
      <alignment horizontal="center" vertical="center" wrapText="1"/>
    </xf>
    <xf numFmtId="3" fontId="21" fillId="8" borderId="4" xfId="0" applyNumberFormat="1" applyFont="1" applyFill="1" applyBorder="1" applyAlignment="1">
      <alignment horizontal="center" vertical="center" wrapText="1"/>
    </xf>
    <xf numFmtId="3" fontId="21" fillId="8" borderId="5" xfId="0" applyNumberFormat="1" applyFont="1" applyFill="1" applyBorder="1" applyAlignment="1">
      <alignment horizontal="center" vertical="center" wrapText="1"/>
    </xf>
    <xf numFmtId="3" fontId="21" fillId="2" borderId="3" xfId="0" applyNumberFormat="1" applyFont="1" applyFill="1" applyBorder="1" applyAlignment="1">
      <alignment horizontal="center" vertical="center" wrapText="1"/>
    </xf>
    <xf numFmtId="3" fontId="21" fillId="2" borderId="4" xfId="0" applyNumberFormat="1" applyFont="1" applyFill="1" applyBorder="1" applyAlignment="1">
      <alignment horizontal="center" vertical="center" wrapText="1"/>
    </xf>
    <xf numFmtId="3" fontId="21" fillId="2" borderId="5" xfId="0" applyNumberFormat="1" applyFont="1" applyFill="1" applyBorder="1" applyAlignment="1">
      <alignment horizontal="center" vertical="center" wrapText="1"/>
    </xf>
    <xf numFmtId="3" fontId="27" fillId="0" borderId="1" xfId="0" applyNumberFormat="1" applyFont="1" applyBorder="1" applyAlignment="1">
      <alignment horizontal="left" vertical="center" wrapText="1"/>
    </xf>
    <xf numFmtId="3" fontId="9" fillId="0" borderId="7" xfId="0" applyNumberFormat="1" applyFont="1" applyBorder="1" applyAlignment="1">
      <alignment horizontal="left" vertical="center"/>
    </xf>
    <xf numFmtId="3" fontId="9" fillId="0" borderId="12" xfId="0" applyNumberFormat="1" applyFont="1" applyBorder="1" applyAlignment="1">
      <alignment horizontal="left" vertical="center"/>
    </xf>
    <xf numFmtId="3" fontId="9" fillId="0" borderId="6" xfId="0" applyNumberFormat="1" applyFont="1" applyBorder="1" applyAlignment="1">
      <alignment horizontal="left" vertical="center"/>
    </xf>
    <xf numFmtId="3" fontId="9" fillId="0" borderId="13" xfId="0" applyNumberFormat="1" applyFont="1" applyBorder="1" applyAlignment="1">
      <alignment horizontal="left" vertical="center"/>
    </xf>
    <xf numFmtId="3" fontId="9" fillId="0" borderId="10" xfId="0" applyNumberFormat="1" applyFont="1" applyBorder="1" applyAlignment="1">
      <alignment horizontal="left" vertical="center"/>
    </xf>
    <xf numFmtId="3" fontId="9" fillId="0" borderId="11" xfId="0" applyNumberFormat="1" applyFont="1" applyBorder="1" applyAlignment="1">
      <alignment horizontal="left" vertical="center"/>
    </xf>
  </cellXfs>
  <cellStyles count="5">
    <cellStyle name="Normal" xfId="0" builtinId="0"/>
    <cellStyle name="Normal 2" xfId="4" xr:uid="{00000000-0005-0000-0000-000001000000}"/>
    <cellStyle name="Normal 3 2" xfId="2" xr:uid="{00000000-0005-0000-0000-000002000000}"/>
    <cellStyle name="Обычный 2" xfId="1" xr:uid="{00000000-0005-0000-0000-000003000000}"/>
    <cellStyle name="Финансовый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B8D0-E7B0-4F6E-9590-CD4688054D17}">
  <dimension ref="A1:L17"/>
  <sheetViews>
    <sheetView tabSelected="1" view="pageBreakPreview" zoomScaleNormal="100" zoomScaleSheetLayoutView="100" workbookViewId="0">
      <selection activeCell="A20" sqref="A20"/>
    </sheetView>
  </sheetViews>
  <sheetFormatPr defaultColWidth="9.140625" defaultRowHeight="15" x14ac:dyDescent="0.3"/>
  <cols>
    <col min="1" max="1" width="38.7109375" style="1" customWidth="1"/>
    <col min="2" max="2" width="14.42578125" style="1" customWidth="1"/>
    <col min="3" max="3" width="16.42578125" style="1" customWidth="1"/>
    <col min="4" max="4" width="11.7109375" style="1" customWidth="1"/>
    <col min="5" max="5" width="11.140625" style="1" customWidth="1"/>
    <col min="6" max="6" width="11.42578125" style="1" customWidth="1"/>
    <col min="7" max="7" width="9.7109375" style="1" customWidth="1"/>
    <col min="8" max="8" width="11.85546875" style="1" customWidth="1"/>
    <col min="9" max="9" width="14.7109375" style="1" customWidth="1"/>
    <col min="10" max="10" width="12.5703125" style="1" customWidth="1"/>
    <col min="11" max="11" width="12.28515625" style="1" customWidth="1"/>
    <col min="12" max="12" width="12.5703125" style="1" customWidth="1"/>
    <col min="13" max="16384" width="9.140625" style="1"/>
  </cols>
  <sheetData>
    <row r="1" spans="1:12" x14ac:dyDescent="0.3">
      <c r="B1" s="167"/>
      <c r="C1" s="167"/>
      <c r="D1" s="167"/>
      <c r="E1" s="167"/>
      <c r="F1" s="167"/>
    </row>
    <row r="2" spans="1:12" ht="54" customHeight="1" x14ac:dyDescent="0.3">
      <c r="A2" s="168" t="s">
        <v>2</v>
      </c>
      <c r="B2" s="168"/>
      <c r="C2" s="168"/>
      <c r="D2" s="168"/>
      <c r="E2" s="168"/>
      <c r="F2" s="168"/>
      <c r="G2" s="168"/>
      <c r="H2" s="169" t="s">
        <v>134</v>
      </c>
      <c r="I2" s="169"/>
      <c r="J2" s="169"/>
      <c r="K2" s="169"/>
      <c r="L2" s="169"/>
    </row>
    <row r="3" spans="1:12" ht="30.6" customHeight="1" x14ac:dyDescent="0.3">
      <c r="A3" s="165" t="s">
        <v>3</v>
      </c>
      <c r="B3" s="165"/>
      <c r="C3" s="165"/>
      <c r="D3" s="165"/>
      <c r="E3" s="165"/>
      <c r="F3" s="165"/>
      <c r="G3" s="165"/>
      <c r="H3" s="165"/>
      <c r="I3" s="165"/>
      <c r="J3" s="170" t="s">
        <v>135</v>
      </c>
      <c r="K3" s="170"/>
      <c r="L3" s="170"/>
    </row>
    <row r="4" spans="1:12" ht="32.450000000000003" customHeight="1" x14ac:dyDescent="0.3">
      <c r="A4" s="165" t="s">
        <v>4</v>
      </c>
      <c r="B4" s="165"/>
      <c r="C4" s="165"/>
      <c r="D4" s="165"/>
      <c r="E4" s="165"/>
      <c r="F4" s="165"/>
      <c r="G4" s="165"/>
      <c r="H4" s="171"/>
      <c r="I4" s="171"/>
      <c r="J4" s="171"/>
      <c r="K4" s="171"/>
      <c r="L4" s="171"/>
    </row>
    <row r="5" spans="1:12" ht="34.9" customHeight="1" x14ac:dyDescent="0.3">
      <c r="A5" s="165" t="s">
        <v>5</v>
      </c>
      <c r="B5" s="165"/>
      <c r="C5" s="165"/>
      <c r="D5" s="165"/>
      <c r="E5" s="165"/>
      <c r="F5" s="165"/>
      <c r="G5" s="165"/>
      <c r="H5" s="172" t="s">
        <v>43</v>
      </c>
      <c r="I5" s="172"/>
      <c r="J5" s="172"/>
      <c r="K5" s="172"/>
      <c r="L5" s="172"/>
    </row>
    <row r="6" spans="1:12" ht="36.6" customHeight="1" x14ac:dyDescent="0.3">
      <c r="A6" s="165" t="s">
        <v>6</v>
      </c>
      <c r="B6" s="165"/>
      <c r="C6" s="165"/>
      <c r="D6" s="165"/>
      <c r="E6" s="165"/>
      <c r="F6" s="165"/>
      <c r="G6" s="165"/>
      <c r="H6" s="170" t="s">
        <v>48</v>
      </c>
      <c r="I6" s="170"/>
      <c r="J6" s="170"/>
      <c r="K6" s="170"/>
      <c r="L6" s="170"/>
    </row>
    <row r="7" spans="1:12" ht="30.6" customHeight="1" x14ac:dyDescent="0.3">
      <c r="A7" s="165" t="s">
        <v>7</v>
      </c>
      <c r="B7" s="165"/>
      <c r="C7" s="165"/>
      <c r="D7" s="165"/>
      <c r="E7" s="165"/>
      <c r="F7" s="165"/>
      <c r="G7" s="165"/>
      <c r="H7" s="165"/>
      <c r="I7" s="165"/>
      <c r="J7" s="165"/>
      <c r="K7" s="165"/>
      <c r="L7" s="165"/>
    </row>
    <row r="8" spans="1:12" ht="31.5" customHeight="1" x14ac:dyDescent="0.3">
      <c r="A8" s="166" t="s">
        <v>136</v>
      </c>
      <c r="B8" s="166"/>
      <c r="C8" s="166"/>
      <c r="D8" s="166"/>
      <c r="E8" s="166"/>
      <c r="F8" s="166"/>
      <c r="G8" s="166"/>
      <c r="H8" s="166"/>
      <c r="I8" s="166"/>
      <c r="J8" s="166"/>
      <c r="K8" s="166"/>
      <c r="L8" s="166"/>
    </row>
    <row r="9" spans="1:12" ht="31.9" customHeight="1" x14ac:dyDescent="0.3">
      <c r="A9" s="165" t="s">
        <v>8</v>
      </c>
      <c r="B9" s="165"/>
      <c r="C9" s="165"/>
      <c r="D9" s="165"/>
      <c r="E9" s="165"/>
      <c r="F9" s="165"/>
      <c r="G9" s="165"/>
      <c r="H9" s="165"/>
      <c r="I9" s="165"/>
      <c r="J9" s="165"/>
      <c r="K9" s="165"/>
      <c r="L9" s="165"/>
    </row>
    <row r="10" spans="1:12" ht="57.75" customHeight="1" x14ac:dyDescent="0.3">
      <c r="A10" s="177" t="s">
        <v>137</v>
      </c>
      <c r="B10" s="177"/>
      <c r="C10" s="177"/>
      <c r="D10" s="177"/>
      <c r="E10" s="177"/>
      <c r="F10" s="177"/>
      <c r="G10" s="177"/>
      <c r="H10" s="177"/>
      <c r="I10" s="177"/>
      <c r="J10" s="177"/>
      <c r="K10" s="177"/>
      <c r="L10" s="177"/>
    </row>
    <row r="11" spans="1:12" ht="61.9" customHeight="1" x14ac:dyDescent="0.3">
      <c r="A11" s="173" t="s">
        <v>39</v>
      </c>
      <c r="B11" s="173"/>
      <c r="C11" s="173"/>
      <c r="D11" s="173"/>
      <c r="E11" s="173"/>
      <c r="F11" s="173"/>
      <c r="G11" s="173"/>
      <c r="H11" s="7" t="s">
        <v>0</v>
      </c>
      <c r="I11" s="7" t="s">
        <v>44</v>
      </c>
      <c r="J11" s="7" t="s">
        <v>45</v>
      </c>
      <c r="K11" s="7" t="s">
        <v>46</v>
      </c>
      <c r="L11" s="7" t="s">
        <v>47</v>
      </c>
    </row>
    <row r="12" spans="1:12" ht="36" customHeight="1" x14ac:dyDescent="0.3">
      <c r="A12" s="181" t="s">
        <v>54</v>
      </c>
      <c r="B12" s="181"/>
      <c r="C12" s="181"/>
      <c r="D12" s="181"/>
      <c r="E12" s="181"/>
      <c r="F12" s="181"/>
      <c r="G12" s="181"/>
      <c r="H12" s="12">
        <f>'06 01'!H18</f>
        <v>1032000</v>
      </c>
      <c r="I12" s="12">
        <f>'06 01'!I18</f>
        <v>1311200.047</v>
      </c>
      <c r="J12" s="12">
        <f>'06 01'!J18</f>
        <v>1413000</v>
      </c>
      <c r="K12" s="12">
        <f>'06 01'!K18</f>
        <v>1523000</v>
      </c>
      <c r="L12" s="12">
        <f>'06 01'!L18</f>
        <v>1473000</v>
      </c>
    </row>
    <row r="13" spans="1:12" ht="40.5" customHeight="1" x14ac:dyDescent="0.3">
      <c r="A13" s="181" t="s">
        <v>138</v>
      </c>
      <c r="B13" s="181"/>
      <c r="C13" s="181"/>
      <c r="D13" s="181"/>
      <c r="E13" s="181"/>
      <c r="F13" s="181"/>
      <c r="G13" s="181"/>
      <c r="H13" s="12">
        <f>'06 02'!H23</f>
        <v>1735100</v>
      </c>
      <c r="I13" s="12">
        <f>'06 02'!I23</f>
        <v>2720399.6</v>
      </c>
      <c r="J13" s="12">
        <f>'06 02'!J23</f>
        <v>2452000</v>
      </c>
      <c r="K13" s="12">
        <f>'06 02'!K23</f>
        <v>2650000</v>
      </c>
      <c r="L13" s="12">
        <f>'06 02'!L23</f>
        <v>2827000</v>
      </c>
    </row>
    <row r="14" spans="1:12" ht="38.450000000000003" customHeight="1" x14ac:dyDescent="0.3">
      <c r="A14" s="182" t="s">
        <v>152</v>
      </c>
      <c r="B14" s="183"/>
      <c r="C14" s="183"/>
      <c r="D14" s="183"/>
      <c r="E14" s="183"/>
      <c r="F14" s="183"/>
      <c r="G14" s="184"/>
      <c r="H14" s="11">
        <f>SUM(H12:H13)</f>
        <v>2767100</v>
      </c>
      <c r="I14" s="11">
        <f>SUM(I12:I13)</f>
        <v>4031599.6469999999</v>
      </c>
      <c r="J14" s="11">
        <f>SUM(J12:J13)</f>
        <v>3865000</v>
      </c>
      <c r="K14" s="11">
        <f>SUM(K12:K13)</f>
        <v>4173000</v>
      </c>
      <c r="L14" s="11">
        <f>SUM(L12:L13)</f>
        <v>4300000</v>
      </c>
    </row>
    <row r="15" spans="1:12" ht="30.75" customHeight="1" x14ac:dyDescent="0.3">
      <c r="A15" s="174" t="s">
        <v>9</v>
      </c>
      <c r="B15" s="175"/>
      <c r="C15" s="175"/>
      <c r="D15" s="175"/>
      <c r="E15" s="175"/>
      <c r="F15" s="175"/>
      <c r="G15" s="175"/>
      <c r="H15" s="175"/>
      <c r="I15" s="175"/>
      <c r="J15" s="175"/>
      <c r="K15" s="175"/>
      <c r="L15" s="176"/>
    </row>
    <row r="16" spans="1:12" ht="38.25" customHeight="1" x14ac:dyDescent="0.3">
      <c r="A16" s="178" t="s">
        <v>139</v>
      </c>
      <c r="B16" s="179"/>
      <c r="C16" s="179"/>
      <c r="D16" s="179"/>
      <c r="E16" s="179"/>
      <c r="F16" s="179"/>
      <c r="G16" s="179"/>
      <c r="H16" s="179"/>
      <c r="I16" s="179"/>
      <c r="J16" s="179"/>
      <c r="K16" s="179"/>
      <c r="L16" s="179"/>
    </row>
    <row r="17" spans="1:12" ht="86.25" customHeight="1" x14ac:dyDescent="0.3">
      <c r="A17" s="180" t="s">
        <v>41</v>
      </c>
      <c r="B17" s="180"/>
      <c r="C17" s="180"/>
      <c r="D17" s="180"/>
      <c r="E17" s="180"/>
      <c r="F17" s="180"/>
      <c r="G17" s="180"/>
      <c r="H17" s="185" t="s">
        <v>142</v>
      </c>
      <c r="I17" s="185"/>
      <c r="J17" s="185"/>
      <c r="K17" s="185"/>
      <c r="L17" s="185"/>
    </row>
  </sheetData>
  <mergeCells count="23">
    <mergeCell ref="A17:G17"/>
    <mergeCell ref="A12:G12"/>
    <mergeCell ref="A13:G13"/>
    <mergeCell ref="A14:G14"/>
    <mergeCell ref="H17:L17"/>
    <mergeCell ref="A11:G11"/>
    <mergeCell ref="A15:L15"/>
    <mergeCell ref="A9:L9"/>
    <mergeCell ref="A10:L10"/>
    <mergeCell ref="A16:L16"/>
    <mergeCell ref="A7:L7"/>
    <mergeCell ref="A8:L8"/>
    <mergeCell ref="B1:F1"/>
    <mergeCell ref="A5:G5"/>
    <mergeCell ref="A6:G6"/>
    <mergeCell ref="A2:G2"/>
    <mergeCell ref="A3:I3"/>
    <mergeCell ref="A4:G4"/>
    <mergeCell ref="H2:L2"/>
    <mergeCell ref="J3:L3"/>
    <mergeCell ref="H4:L4"/>
    <mergeCell ref="H5:L5"/>
    <mergeCell ref="H6:L6"/>
  </mergeCells>
  <phoneticPr fontId="16" type="noConversion"/>
  <printOptions horizontalCentered="1"/>
  <pageMargins left="0.23622047244094491" right="0.23622047244094491" top="0.35433070866141736" bottom="0.35433070866141736" header="0.31496062992125984" footer="0.31496062992125984"/>
  <pageSetup paperSize="9" scale="7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F4134-9B21-4BC0-9133-817B190680E2}">
  <dimension ref="A1:I180"/>
  <sheetViews>
    <sheetView view="pageBreakPreview" topLeftCell="A178" zoomScaleNormal="100" zoomScaleSheetLayoutView="100" workbookViewId="0">
      <selection activeCell="A180" sqref="A180"/>
    </sheetView>
  </sheetViews>
  <sheetFormatPr defaultColWidth="9.140625" defaultRowHeight="15" x14ac:dyDescent="0.3"/>
  <cols>
    <col min="1" max="1" width="34.42578125" style="67" customWidth="1"/>
    <col min="2" max="2" width="33.85546875" style="67" customWidth="1"/>
    <col min="3" max="3" width="14.28515625" style="67" customWidth="1"/>
    <col min="4" max="5" width="13" style="67" customWidth="1"/>
    <col min="6" max="6" width="12.42578125" style="67" customWidth="1"/>
    <col min="7" max="7" width="12.28515625" style="68" customWidth="1"/>
    <col min="8" max="8" width="11.28515625" style="68" customWidth="1"/>
    <col min="9" max="9" width="12.28515625" style="68" customWidth="1"/>
    <col min="10" max="16384" width="9.140625" style="67"/>
  </cols>
  <sheetData>
    <row r="1" spans="1:9" x14ac:dyDescent="0.3">
      <c r="B1" s="271"/>
      <c r="C1" s="271"/>
      <c r="D1" s="271"/>
      <c r="E1" s="271"/>
      <c r="F1" s="271"/>
    </row>
    <row r="2" spans="1:9" ht="31.15" customHeight="1" x14ac:dyDescent="0.3">
      <c r="A2" s="258" t="s">
        <v>15</v>
      </c>
      <c r="B2" s="258"/>
      <c r="C2" s="272" t="s">
        <v>138</v>
      </c>
      <c r="D2" s="272"/>
      <c r="E2" s="272"/>
      <c r="F2" s="272"/>
      <c r="G2" s="272"/>
      <c r="H2" s="272"/>
      <c r="I2" s="272"/>
    </row>
    <row r="3" spans="1:9" ht="30.6" customHeight="1" x14ac:dyDescent="0.3">
      <c r="A3" s="254" t="s">
        <v>16</v>
      </c>
      <c r="B3" s="254"/>
      <c r="C3" s="254"/>
      <c r="D3" s="254"/>
      <c r="E3" s="254"/>
      <c r="F3" s="254"/>
      <c r="G3" s="254"/>
      <c r="H3" s="273" t="s">
        <v>332</v>
      </c>
      <c r="I3" s="273"/>
    </row>
    <row r="4" spans="1:9" ht="32.450000000000003" customHeight="1" x14ac:dyDescent="0.3">
      <c r="A4" s="69" t="s">
        <v>17</v>
      </c>
      <c r="B4" s="70"/>
      <c r="C4" s="272" t="s">
        <v>223</v>
      </c>
      <c r="D4" s="272"/>
      <c r="E4" s="272"/>
      <c r="F4" s="272"/>
      <c r="G4" s="272"/>
      <c r="H4" s="272"/>
      <c r="I4" s="272"/>
    </row>
    <row r="5" spans="1:9" ht="34.15" customHeight="1" x14ac:dyDescent="0.3">
      <c r="A5" s="69" t="s">
        <v>18</v>
      </c>
      <c r="B5" s="70"/>
      <c r="C5" s="272" t="s">
        <v>150</v>
      </c>
      <c r="D5" s="272"/>
      <c r="E5" s="272"/>
      <c r="F5" s="272"/>
      <c r="G5" s="272"/>
      <c r="H5" s="272"/>
      <c r="I5" s="272"/>
    </row>
    <row r="6" spans="1:9" ht="34.15" customHeight="1" x14ac:dyDescent="0.3">
      <c r="A6" s="254" t="s">
        <v>21</v>
      </c>
      <c r="B6" s="254"/>
      <c r="C6" s="254"/>
      <c r="D6" s="254"/>
      <c r="E6" s="254"/>
      <c r="F6" s="254"/>
      <c r="G6" s="254"/>
      <c r="H6" s="273" t="s">
        <v>153</v>
      </c>
      <c r="I6" s="273"/>
    </row>
    <row r="7" spans="1:9" ht="27" customHeight="1" x14ac:dyDescent="0.3">
      <c r="A7" s="270" t="s">
        <v>57</v>
      </c>
      <c r="B7" s="270"/>
      <c r="C7" s="270"/>
      <c r="D7" s="270"/>
      <c r="E7" s="270"/>
      <c r="F7" s="270"/>
      <c r="G7" s="270"/>
      <c r="H7" s="204">
        <f>I17</f>
        <v>30000</v>
      </c>
      <c r="I7" s="204"/>
    </row>
    <row r="8" spans="1:9" ht="21" hidden="1" customHeight="1" x14ac:dyDescent="0.3">
      <c r="A8" s="270" t="s">
        <v>58</v>
      </c>
      <c r="B8" s="270"/>
      <c r="C8" s="270"/>
      <c r="D8" s="270"/>
      <c r="E8" s="71"/>
      <c r="F8" s="71"/>
      <c r="G8" s="12"/>
      <c r="H8" s="206"/>
      <c r="I8" s="206"/>
    </row>
    <row r="9" spans="1:9" ht="27.75" hidden="1" customHeight="1" x14ac:dyDescent="0.3">
      <c r="A9" s="270" t="s">
        <v>59</v>
      </c>
      <c r="B9" s="270"/>
      <c r="C9" s="270"/>
      <c r="D9" s="270"/>
      <c r="E9" s="71"/>
      <c r="F9" s="71"/>
      <c r="G9" s="12"/>
      <c r="H9" s="206"/>
      <c r="I9" s="206"/>
    </row>
    <row r="10" spans="1:9" ht="27" customHeight="1" x14ac:dyDescent="0.3">
      <c r="A10" s="269" t="s">
        <v>22</v>
      </c>
      <c r="B10" s="269"/>
      <c r="C10" s="269"/>
      <c r="D10" s="269"/>
      <c r="E10" s="269"/>
      <c r="F10" s="269"/>
      <c r="G10" s="269"/>
      <c r="H10" s="204">
        <f>H7</f>
        <v>30000</v>
      </c>
      <c r="I10" s="204"/>
    </row>
    <row r="11" spans="1:9" ht="26.25" customHeight="1" x14ac:dyDescent="0.3">
      <c r="A11" s="254" t="s">
        <v>19</v>
      </c>
      <c r="B11" s="254"/>
      <c r="C11" s="254"/>
      <c r="D11" s="254"/>
      <c r="E11" s="254"/>
      <c r="F11" s="254"/>
      <c r="G11" s="254"/>
      <c r="H11" s="254"/>
      <c r="I11" s="254"/>
    </row>
    <row r="12" spans="1:9" ht="36.75" customHeight="1" x14ac:dyDescent="0.3">
      <c r="A12" s="255" t="s">
        <v>224</v>
      </c>
      <c r="B12" s="255"/>
      <c r="C12" s="255"/>
      <c r="D12" s="255"/>
      <c r="E12" s="255"/>
      <c r="F12" s="255"/>
      <c r="G12" s="255"/>
      <c r="H12" s="255"/>
      <c r="I12" s="255"/>
    </row>
    <row r="13" spans="1:9" ht="32.25" customHeight="1" x14ac:dyDescent="0.3">
      <c r="A13" s="254" t="s">
        <v>20</v>
      </c>
      <c r="B13" s="254"/>
      <c r="C13" s="254"/>
      <c r="D13" s="254"/>
      <c r="E13" s="254"/>
      <c r="F13" s="254"/>
      <c r="G13" s="254"/>
      <c r="H13" s="254"/>
      <c r="I13" s="254"/>
    </row>
    <row r="14" spans="1:9" ht="123.75" customHeight="1" x14ac:dyDescent="0.3">
      <c r="A14" s="255" t="s">
        <v>225</v>
      </c>
      <c r="B14" s="255"/>
      <c r="C14" s="255"/>
      <c r="D14" s="255"/>
      <c r="E14" s="255"/>
      <c r="F14" s="255"/>
      <c r="G14" s="255"/>
      <c r="H14" s="255"/>
      <c r="I14" s="255"/>
    </row>
    <row r="15" spans="1:9" ht="45.75" customHeight="1" x14ac:dyDescent="0.3">
      <c r="A15" s="254" t="s">
        <v>1</v>
      </c>
      <c r="B15" s="254"/>
      <c r="C15" s="254"/>
      <c r="D15" s="254"/>
      <c r="E15" s="254"/>
      <c r="F15" s="254"/>
      <c r="G15" s="256" t="s">
        <v>28</v>
      </c>
      <c r="H15" s="256"/>
      <c r="I15" s="256"/>
    </row>
    <row r="16" spans="1:9" ht="45.75" customHeight="1" x14ac:dyDescent="0.3">
      <c r="A16" s="331"/>
      <c r="B16" s="331"/>
      <c r="C16" s="331"/>
      <c r="D16" s="331"/>
      <c r="E16" s="331"/>
      <c r="F16" s="331"/>
      <c r="G16" s="91" t="s">
        <v>23</v>
      </c>
      <c r="H16" s="95" t="s">
        <v>35</v>
      </c>
      <c r="I16" s="95" t="s">
        <v>24</v>
      </c>
    </row>
    <row r="17" spans="1:9" ht="20.25" customHeight="1" x14ac:dyDescent="0.3">
      <c r="A17" s="326" t="s">
        <v>138</v>
      </c>
      <c r="B17" s="326"/>
      <c r="C17" s="326"/>
      <c r="D17" s="326"/>
      <c r="E17" s="326"/>
      <c r="F17" s="326"/>
      <c r="G17" s="325">
        <v>25</v>
      </c>
      <c r="H17" s="96">
        <v>1200</v>
      </c>
      <c r="I17" s="325">
        <f>H17*G17</f>
        <v>30000</v>
      </c>
    </row>
    <row r="18" spans="1:9" ht="20.25" customHeight="1" x14ac:dyDescent="0.3">
      <c r="A18" s="326"/>
      <c r="B18" s="326"/>
      <c r="C18" s="326"/>
      <c r="D18" s="326"/>
      <c r="E18" s="326"/>
      <c r="F18" s="326"/>
      <c r="G18" s="325"/>
      <c r="H18" s="97" t="s">
        <v>495</v>
      </c>
      <c r="I18" s="325"/>
    </row>
    <row r="19" spans="1:9" ht="30.75" customHeight="1" x14ac:dyDescent="0.3">
      <c r="A19" s="328" t="s">
        <v>226</v>
      </c>
      <c r="B19" s="328"/>
      <c r="C19" s="328"/>
      <c r="D19" s="328"/>
      <c r="E19" s="328"/>
      <c r="F19" s="324" t="s">
        <v>291</v>
      </c>
      <c r="G19" s="324"/>
      <c r="H19" s="327" t="s">
        <v>227</v>
      </c>
      <c r="I19" s="327"/>
    </row>
    <row r="20" spans="1:9" ht="18" customHeight="1" x14ac:dyDescent="0.3">
      <c r="B20" s="102"/>
      <c r="C20" s="102"/>
      <c r="D20" s="102"/>
      <c r="E20" s="121"/>
      <c r="F20" s="329" t="s">
        <v>228</v>
      </c>
      <c r="G20" s="330"/>
      <c r="H20" s="323">
        <v>3</v>
      </c>
      <c r="I20" s="323"/>
    </row>
    <row r="21" spans="1:9" ht="18" customHeight="1" x14ac:dyDescent="0.3">
      <c r="A21" s="105"/>
      <c r="B21" s="102"/>
      <c r="C21" s="102"/>
      <c r="D21" s="102"/>
      <c r="E21" s="121"/>
      <c r="F21" s="329" t="s">
        <v>229</v>
      </c>
      <c r="G21" s="330"/>
      <c r="H21" s="323">
        <v>2.5</v>
      </c>
      <c r="I21" s="323"/>
    </row>
    <row r="22" spans="1:9" ht="18" customHeight="1" x14ac:dyDescent="0.3">
      <c r="A22" s="105"/>
      <c r="B22" s="102"/>
      <c r="C22" s="102"/>
      <c r="D22" s="102"/>
      <c r="E22" s="121"/>
      <c r="F22" s="322" t="s">
        <v>230</v>
      </c>
      <c r="G22" s="322"/>
      <c r="H22" s="323" t="s">
        <v>232</v>
      </c>
      <c r="I22" s="323"/>
    </row>
    <row r="23" spans="1:9" ht="18" customHeight="1" x14ac:dyDescent="0.3">
      <c r="A23" s="319" t="s">
        <v>292</v>
      </c>
      <c r="B23" s="320"/>
      <c r="C23" s="320"/>
      <c r="D23" s="320"/>
      <c r="E23" s="321"/>
      <c r="F23" s="322" t="s">
        <v>231</v>
      </c>
      <c r="G23" s="322"/>
      <c r="H23" s="323" t="s">
        <v>232</v>
      </c>
      <c r="I23" s="323"/>
    </row>
    <row r="24" spans="1:9" ht="18" customHeight="1" x14ac:dyDescent="0.3">
      <c r="A24" s="319"/>
      <c r="B24" s="320"/>
      <c r="C24" s="320"/>
      <c r="D24" s="320"/>
      <c r="E24" s="321"/>
      <c r="F24" s="322" t="s">
        <v>233</v>
      </c>
      <c r="G24" s="322"/>
      <c r="H24" s="323" t="s">
        <v>234</v>
      </c>
      <c r="I24" s="323"/>
    </row>
    <row r="25" spans="1:9" ht="18" customHeight="1" x14ac:dyDescent="0.3">
      <c r="A25" s="319" t="s">
        <v>298</v>
      </c>
      <c r="B25" s="320"/>
      <c r="C25" s="320"/>
      <c r="D25" s="320"/>
      <c r="E25" s="321"/>
      <c r="F25" s="322" t="s">
        <v>235</v>
      </c>
      <c r="G25" s="322"/>
      <c r="H25" s="323" t="s">
        <v>234</v>
      </c>
      <c r="I25" s="323"/>
    </row>
    <row r="26" spans="1:9" ht="18" customHeight="1" x14ac:dyDescent="0.3">
      <c r="A26" s="319" t="s">
        <v>299</v>
      </c>
      <c r="B26" s="320"/>
      <c r="C26" s="320"/>
      <c r="D26" s="320"/>
      <c r="E26" s="321"/>
      <c r="F26" s="322" t="s">
        <v>236</v>
      </c>
      <c r="G26" s="322"/>
      <c r="H26" s="323" t="s">
        <v>237</v>
      </c>
      <c r="I26" s="323"/>
    </row>
    <row r="27" spans="1:9" ht="18" customHeight="1" x14ac:dyDescent="0.3">
      <c r="A27" s="319" t="s">
        <v>296</v>
      </c>
      <c r="B27" s="320"/>
      <c r="C27" s="320"/>
      <c r="D27" s="320"/>
      <c r="E27" s="321"/>
      <c r="F27" s="322" t="s">
        <v>238</v>
      </c>
      <c r="G27" s="322"/>
      <c r="H27" s="323" t="s">
        <v>239</v>
      </c>
      <c r="I27" s="323"/>
    </row>
    <row r="28" spans="1:9" ht="18" customHeight="1" x14ac:dyDescent="0.3">
      <c r="A28" s="319" t="s">
        <v>297</v>
      </c>
      <c r="B28" s="320"/>
      <c r="C28" s="320"/>
      <c r="D28" s="320"/>
      <c r="E28" s="321"/>
      <c r="F28" s="322" t="s">
        <v>240</v>
      </c>
      <c r="G28" s="322"/>
      <c r="H28" s="323" t="s">
        <v>241</v>
      </c>
      <c r="I28" s="323"/>
    </row>
    <row r="29" spans="1:9" ht="18" customHeight="1" x14ac:dyDescent="0.3">
      <c r="A29" s="319"/>
      <c r="B29" s="320"/>
      <c r="C29" s="320"/>
      <c r="D29" s="320"/>
      <c r="E29" s="321"/>
      <c r="F29" s="322" t="s">
        <v>242</v>
      </c>
      <c r="G29" s="322"/>
      <c r="H29" s="323" t="s">
        <v>243</v>
      </c>
      <c r="I29" s="323"/>
    </row>
    <row r="30" spans="1:9" ht="18" customHeight="1" x14ac:dyDescent="0.3">
      <c r="A30" s="319"/>
      <c r="B30" s="320"/>
      <c r="C30" s="320"/>
      <c r="D30" s="320"/>
      <c r="E30" s="321"/>
      <c r="F30" s="322" t="s">
        <v>244</v>
      </c>
      <c r="G30" s="322"/>
      <c r="H30" s="323" t="s">
        <v>245</v>
      </c>
      <c r="I30" s="323"/>
    </row>
    <row r="31" spans="1:9" ht="18" customHeight="1" x14ac:dyDescent="0.3">
      <c r="A31" s="319"/>
      <c r="B31" s="320"/>
      <c r="C31" s="320"/>
      <c r="D31" s="320"/>
      <c r="E31" s="321"/>
      <c r="F31" s="322" t="s">
        <v>246</v>
      </c>
      <c r="G31" s="322"/>
      <c r="H31" s="323" t="s">
        <v>243</v>
      </c>
      <c r="I31" s="323"/>
    </row>
    <row r="32" spans="1:9" ht="18" customHeight="1" x14ac:dyDescent="0.3">
      <c r="A32" s="105"/>
      <c r="B32" s="102"/>
      <c r="C32" s="102"/>
      <c r="D32" s="102"/>
      <c r="E32" s="121"/>
      <c r="F32" s="322" t="s">
        <v>247</v>
      </c>
      <c r="G32" s="322"/>
      <c r="H32" s="323" t="s">
        <v>243</v>
      </c>
      <c r="I32" s="323"/>
    </row>
    <row r="33" spans="1:9" ht="18" customHeight="1" x14ac:dyDescent="0.3">
      <c r="A33" s="105"/>
      <c r="B33" s="102"/>
      <c r="C33" s="102"/>
      <c r="D33" s="102"/>
      <c r="E33" s="121"/>
      <c r="F33" s="322" t="s">
        <v>248</v>
      </c>
      <c r="G33" s="322"/>
      <c r="H33" s="323" t="s">
        <v>249</v>
      </c>
      <c r="I33" s="323"/>
    </row>
    <row r="34" spans="1:9" ht="18" customHeight="1" x14ac:dyDescent="0.3">
      <c r="A34" s="105"/>
      <c r="B34" s="102"/>
      <c r="C34" s="102"/>
      <c r="D34" s="102"/>
      <c r="E34" s="121"/>
      <c r="F34" s="322" t="s">
        <v>250</v>
      </c>
      <c r="G34" s="322"/>
      <c r="H34" s="323" t="s">
        <v>241</v>
      </c>
      <c r="I34" s="323"/>
    </row>
    <row r="35" spans="1:9" ht="18" customHeight="1" x14ac:dyDescent="0.3">
      <c r="A35" s="105"/>
      <c r="B35" s="102"/>
      <c r="C35" s="102"/>
      <c r="D35" s="102"/>
      <c r="E35" s="121"/>
      <c r="F35" s="322" t="s">
        <v>251</v>
      </c>
      <c r="G35" s="322"/>
      <c r="H35" s="323" t="s">
        <v>243</v>
      </c>
      <c r="I35" s="323"/>
    </row>
    <row r="36" spans="1:9" ht="18" customHeight="1" x14ac:dyDescent="0.3">
      <c r="A36" s="106"/>
      <c r="B36" s="107"/>
      <c r="C36" s="107"/>
      <c r="D36" s="107"/>
      <c r="E36" s="122"/>
      <c r="F36" s="322" t="s">
        <v>252</v>
      </c>
      <c r="G36" s="322"/>
      <c r="H36" s="323" t="s">
        <v>253</v>
      </c>
      <c r="I36" s="323"/>
    </row>
    <row r="37" spans="1:9" ht="27" customHeight="1" x14ac:dyDescent="0.3">
      <c r="A37" s="104"/>
      <c r="B37" s="101"/>
      <c r="C37" s="101"/>
      <c r="D37" s="101"/>
      <c r="E37" s="120"/>
      <c r="F37" s="322" t="s">
        <v>254</v>
      </c>
      <c r="G37" s="322"/>
      <c r="H37" s="323">
        <v>3</v>
      </c>
      <c r="I37" s="323"/>
    </row>
    <row r="38" spans="1:9" ht="18" customHeight="1" x14ac:dyDescent="0.3">
      <c r="A38" s="105"/>
      <c r="B38" s="102"/>
      <c r="C38" s="102"/>
      <c r="D38" s="102"/>
      <c r="E38" s="121"/>
      <c r="F38" s="322" t="s">
        <v>233</v>
      </c>
      <c r="G38" s="322"/>
      <c r="H38" s="323">
        <v>2.5</v>
      </c>
      <c r="I38" s="323"/>
    </row>
    <row r="39" spans="1:9" ht="18" customHeight="1" x14ac:dyDescent="0.3">
      <c r="A39" s="105"/>
      <c r="B39" s="102"/>
      <c r="C39" s="102"/>
      <c r="D39" s="102"/>
      <c r="E39" s="121"/>
      <c r="F39" s="322" t="s">
        <v>255</v>
      </c>
      <c r="G39" s="322"/>
      <c r="H39" s="323" t="s">
        <v>232</v>
      </c>
      <c r="I39" s="323"/>
    </row>
    <row r="40" spans="1:9" ht="18" customHeight="1" x14ac:dyDescent="0.3">
      <c r="A40" s="105"/>
      <c r="B40" s="103" t="s">
        <v>293</v>
      </c>
      <c r="C40" s="102"/>
      <c r="D40" s="102"/>
      <c r="E40" s="121"/>
      <c r="F40" s="322" t="s">
        <v>256</v>
      </c>
      <c r="G40" s="322"/>
      <c r="H40" s="323" t="s">
        <v>232</v>
      </c>
      <c r="I40" s="323"/>
    </row>
    <row r="41" spans="1:9" ht="18" customHeight="1" x14ac:dyDescent="0.3">
      <c r="A41" s="105"/>
      <c r="B41" s="102"/>
      <c r="C41" s="102"/>
      <c r="D41" s="102"/>
      <c r="E41" s="121"/>
      <c r="F41" s="322" t="s">
        <v>242</v>
      </c>
      <c r="G41" s="322"/>
      <c r="H41" s="323" t="s">
        <v>234</v>
      </c>
      <c r="I41" s="323"/>
    </row>
    <row r="42" spans="1:9" ht="18" customHeight="1" x14ac:dyDescent="0.3">
      <c r="A42" s="105"/>
      <c r="B42" s="102" t="s">
        <v>294</v>
      </c>
      <c r="C42" s="102"/>
      <c r="D42" s="102"/>
      <c r="E42" s="121"/>
      <c r="F42" s="322" t="s">
        <v>244</v>
      </c>
      <c r="G42" s="322"/>
      <c r="H42" s="323" t="s">
        <v>234</v>
      </c>
      <c r="I42" s="323"/>
    </row>
    <row r="43" spans="1:9" ht="18" customHeight="1" x14ac:dyDescent="0.3">
      <c r="A43" s="105"/>
      <c r="B43" s="102" t="s">
        <v>295</v>
      </c>
      <c r="C43" s="102"/>
      <c r="D43" s="102"/>
      <c r="E43" s="121"/>
      <c r="F43" s="322" t="s">
        <v>240</v>
      </c>
      <c r="G43" s="322"/>
      <c r="H43" s="323" t="s">
        <v>237</v>
      </c>
      <c r="I43" s="323"/>
    </row>
    <row r="44" spans="1:9" ht="18" customHeight="1" x14ac:dyDescent="0.3">
      <c r="A44" s="105"/>
      <c r="B44" s="102" t="s">
        <v>296</v>
      </c>
      <c r="C44" s="102"/>
      <c r="D44" s="102"/>
      <c r="E44" s="121"/>
      <c r="F44" s="322" t="s">
        <v>236</v>
      </c>
      <c r="G44" s="322"/>
      <c r="H44" s="323" t="s">
        <v>239</v>
      </c>
      <c r="I44" s="323"/>
    </row>
    <row r="45" spans="1:9" ht="18" customHeight="1" x14ac:dyDescent="0.3">
      <c r="A45" s="105"/>
      <c r="B45" s="102" t="s">
        <v>297</v>
      </c>
      <c r="C45" s="102"/>
      <c r="D45" s="102"/>
      <c r="E45" s="121"/>
      <c r="F45" s="322" t="s">
        <v>248</v>
      </c>
      <c r="G45" s="322"/>
      <c r="H45" s="323" t="s">
        <v>241</v>
      </c>
      <c r="I45" s="323"/>
    </row>
    <row r="46" spans="1:9" ht="18" customHeight="1" x14ac:dyDescent="0.3">
      <c r="A46" s="105"/>
      <c r="B46" s="102"/>
      <c r="C46" s="102"/>
      <c r="D46" s="102"/>
      <c r="E46" s="121"/>
      <c r="F46" s="322" t="s">
        <v>246</v>
      </c>
      <c r="G46" s="322"/>
      <c r="H46" s="323" t="s">
        <v>243</v>
      </c>
      <c r="I46" s="323"/>
    </row>
    <row r="47" spans="1:9" ht="18" customHeight="1" x14ac:dyDescent="0.3">
      <c r="A47" s="105"/>
      <c r="B47" s="102"/>
      <c r="C47" s="102"/>
      <c r="D47" s="102"/>
      <c r="E47" s="121"/>
      <c r="F47" s="322" t="s">
        <v>235</v>
      </c>
      <c r="G47" s="322"/>
      <c r="H47" s="323" t="s">
        <v>245</v>
      </c>
      <c r="I47" s="323"/>
    </row>
    <row r="48" spans="1:9" ht="18" customHeight="1" x14ac:dyDescent="0.3">
      <c r="A48" s="105"/>
      <c r="B48" s="102"/>
      <c r="C48" s="102"/>
      <c r="D48" s="102"/>
      <c r="E48" s="121"/>
      <c r="F48" s="322" t="s">
        <v>257</v>
      </c>
      <c r="G48" s="322"/>
      <c r="H48" s="323" t="s">
        <v>243</v>
      </c>
      <c r="I48" s="323"/>
    </row>
    <row r="49" spans="1:9" ht="18" customHeight="1" x14ac:dyDescent="0.3">
      <c r="A49" s="105"/>
      <c r="B49" s="102"/>
      <c r="C49" s="102"/>
      <c r="D49" s="102"/>
      <c r="E49" s="121"/>
      <c r="F49" s="322" t="s">
        <v>250</v>
      </c>
      <c r="G49" s="322"/>
      <c r="H49" s="323" t="s">
        <v>243</v>
      </c>
      <c r="I49" s="323"/>
    </row>
    <row r="50" spans="1:9" ht="18" customHeight="1" x14ac:dyDescent="0.3">
      <c r="A50" s="105"/>
      <c r="B50" s="102"/>
      <c r="C50" s="102"/>
      <c r="D50" s="102"/>
      <c r="E50" s="121"/>
      <c r="F50" s="322" t="s">
        <v>258</v>
      </c>
      <c r="G50" s="322"/>
      <c r="H50" s="323" t="s">
        <v>249</v>
      </c>
      <c r="I50" s="323"/>
    </row>
    <row r="51" spans="1:9" ht="18" customHeight="1" x14ac:dyDescent="0.3">
      <c r="A51" s="105"/>
      <c r="B51" s="102"/>
      <c r="C51" s="102"/>
      <c r="D51" s="102"/>
      <c r="E51" s="121"/>
      <c r="F51" s="322" t="s">
        <v>238</v>
      </c>
      <c r="G51" s="322"/>
      <c r="H51" s="323" t="s">
        <v>241</v>
      </c>
      <c r="I51" s="323"/>
    </row>
    <row r="52" spans="1:9" ht="18" customHeight="1" x14ac:dyDescent="0.3">
      <c r="A52" s="105"/>
      <c r="B52" s="102"/>
      <c r="C52" s="102"/>
      <c r="D52" s="102"/>
      <c r="E52" s="121"/>
      <c r="F52" s="322" t="s">
        <v>247</v>
      </c>
      <c r="G52" s="322"/>
      <c r="H52" s="323" t="s">
        <v>243</v>
      </c>
      <c r="I52" s="323"/>
    </row>
    <row r="53" spans="1:9" ht="18" customHeight="1" x14ac:dyDescent="0.3">
      <c r="A53" s="106"/>
      <c r="B53" s="107"/>
      <c r="C53" s="107"/>
      <c r="D53" s="107"/>
      <c r="E53" s="122"/>
      <c r="F53" s="322" t="s">
        <v>252</v>
      </c>
      <c r="G53" s="322"/>
      <c r="H53" s="323" t="s">
        <v>253</v>
      </c>
      <c r="I53" s="323"/>
    </row>
    <row r="54" spans="1:9" ht="18" customHeight="1" x14ac:dyDescent="0.3">
      <c r="A54" s="104"/>
      <c r="B54" s="101"/>
      <c r="C54" s="101"/>
      <c r="D54" s="101"/>
      <c r="E54" s="120"/>
      <c r="F54" s="322" t="s">
        <v>259</v>
      </c>
      <c r="G54" s="322"/>
      <c r="H54" s="323" t="s">
        <v>260</v>
      </c>
      <c r="I54" s="323"/>
    </row>
    <row r="55" spans="1:9" ht="18" customHeight="1" x14ac:dyDescent="0.3">
      <c r="A55" s="105"/>
      <c r="B55" s="102"/>
      <c r="C55" s="102"/>
      <c r="D55" s="102"/>
      <c r="E55" s="121"/>
      <c r="F55" s="322" t="s">
        <v>261</v>
      </c>
      <c r="G55" s="322"/>
      <c r="H55" s="323" t="s">
        <v>262</v>
      </c>
      <c r="I55" s="323"/>
    </row>
    <row r="56" spans="1:9" ht="18" customHeight="1" x14ac:dyDescent="0.3">
      <c r="A56" s="105"/>
      <c r="B56" s="102"/>
      <c r="C56" s="102"/>
      <c r="D56" s="102"/>
      <c r="E56" s="121"/>
      <c r="F56" s="322" t="s">
        <v>251</v>
      </c>
      <c r="G56" s="322"/>
      <c r="H56" s="323" t="s">
        <v>263</v>
      </c>
      <c r="I56" s="323"/>
    </row>
    <row r="57" spans="1:9" ht="18" customHeight="1" x14ac:dyDescent="0.3">
      <c r="A57" s="105"/>
      <c r="B57" s="102"/>
      <c r="C57" s="102"/>
      <c r="D57" s="102"/>
      <c r="E57" s="121"/>
      <c r="F57" s="322" t="s">
        <v>231</v>
      </c>
      <c r="G57" s="322"/>
      <c r="H57" s="323" t="s">
        <v>232</v>
      </c>
      <c r="I57" s="323"/>
    </row>
    <row r="58" spans="1:9" ht="18" customHeight="1" x14ac:dyDescent="0.3">
      <c r="A58" s="105"/>
      <c r="B58" s="103" t="s">
        <v>300</v>
      </c>
      <c r="C58" s="102"/>
      <c r="D58" s="102"/>
      <c r="E58" s="121"/>
      <c r="F58" s="322" t="s">
        <v>236</v>
      </c>
      <c r="G58" s="322"/>
      <c r="H58" s="323" t="s">
        <v>237</v>
      </c>
      <c r="I58" s="323"/>
    </row>
    <row r="59" spans="1:9" ht="18" customHeight="1" x14ac:dyDescent="0.3">
      <c r="A59" s="105"/>
      <c r="B59" s="102"/>
      <c r="C59" s="102"/>
      <c r="D59" s="102"/>
      <c r="E59" s="121"/>
      <c r="F59" s="322" t="s">
        <v>238</v>
      </c>
      <c r="G59" s="322"/>
      <c r="H59" s="323" t="s">
        <v>243</v>
      </c>
      <c r="I59" s="323"/>
    </row>
    <row r="60" spans="1:9" ht="18" customHeight="1" x14ac:dyDescent="0.3">
      <c r="A60" s="105"/>
      <c r="B60" s="102" t="s">
        <v>301</v>
      </c>
      <c r="C60" s="102"/>
      <c r="D60" s="102"/>
      <c r="E60" s="121"/>
      <c r="F60" s="322" t="s">
        <v>233</v>
      </c>
      <c r="G60" s="322"/>
      <c r="H60" s="323" t="s">
        <v>234</v>
      </c>
      <c r="I60" s="323"/>
    </row>
    <row r="61" spans="1:9" ht="18" customHeight="1" x14ac:dyDescent="0.3">
      <c r="A61" s="105"/>
      <c r="B61" s="102" t="s">
        <v>302</v>
      </c>
      <c r="C61" s="102"/>
      <c r="D61" s="102"/>
      <c r="E61" s="121"/>
      <c r="F61" s="322" t="s">
        <v>240</v>
      </c>
      <c r="G61" s="322"/>
      <c r="H61" s="323" t="s">
        <v>264</v>
      </c>
      <c r="I61" s="323"/>
    </row>
    <row r="62" spans="1:9" ht="18" customHeight="1" x14ac:dyDescent="0.3">
      <c r="A62" s="105"/>
      <c r="B62" s="102" t="s">
        <v>296</v>
      </c>
      <c r="C62" s="102"/>
      <c r="D62" s="102"/>
      <c r="E62" s="121"/>
      <c r="F62" s="322" t="s">
        <v>235</v>
      </c>
      <c r="G62" s="322"/>
      <c r="H62" s="323" t="s">
        <v>234</v>
      </c>
      <c r="I62" s="323"/>
    </row>
    <row r="63" spans="1:9" ht="18" customHeight="1" x14ac:dyDescent="0.3">
      <c r="A63" s="105"/>
      <c r="B63" s="102" t="s">
        <v>297</v>
      </c>
      <c r="C63" s="102"/>
      <c r="D63" s="102"/>
      <c r="E63" s="121"/>
      <c r="F63" s="322" t="s">
        <v>244</v>
      </c>
      <c r="G63" s="322"/>
      <c r="H63" s="323" t="s">
        <v>237</v>
      </c>
      <c r="I63" s="323"/>
    </row>
    <row r="64" spans="1:9" ht="18" customHeight="1" x14ac:dyDescent="0.3">
      <c r="A64" s="105"/>
      <c r="B64" s="102"/>
      <c r="C64" s="102"/>
      <c r="D64" s="102"/>
      <c r="E64" s="121"/>
      <c r="F64" s="322" t="s">
        <v>250</v>
      </c>
      <c r="G64" s="322"/>
      <c r="H64" s="323" t="s">
        <v>241</v>
      </c>
      <c r="I64" s="323"/>
    </row>
    <row r="65" spans="1:9" ht="18" customHeight="1" x14ac:dyDescent="0.3">
      <c r="A65" s="105"/>
      <c r="B65" s="102"/>
      <c r="C65" s="102"/>
      <c r="D65" s="102"/>
      <c r="E65" s="121"/>
      <c r="F65" s="322" t="s">
        <v>248</v>
      </c>
      <c r="G65" s="322"/>
      <c r="H65" s="323" t="s">
        <v>249</v>
      </c>
      <c r="I65" s="323"/>
    </row>
    <row r="66" spans="1:9" ht="18" customHeight="1" x14ac:dyDescent="0.3">
      <c r="A66" s="105"/>
      <c r="B66" s="102"/>
      <c r="C66" s="102"/>
      <c r="D66" s="102"/>
      <c r="E66" s="121"/>
      <c r="F66" s="322" t="s">
        <v>247</v>
      </c>
      <c r="G66" s="322"/>
      <c r="H66" s="323" t="s">
        <v>243</v>
      </c>
      <c r="I66" s="323"/>
    </row>
    <row r="67" spans="1:9" ht="18" customHeight="1" x14ac:dyDescent="0.3">
      <c r="A67" s="105"/>
      <c r="B67" s="102"/>
      <c r="C67" s="102"/>
      <c r="D67" s="102"/>
      <c r="E67" s="121"/>
      <c r="F67" s="322" t="s">
        <v>246</v>
      </c>
      <c r="G67" s="322"/>
      <c r="H67" s="323" t="s">
        <v>265</v>
      </c>
      <c r="I67" s="323"/>
    </row>
    <row r="68" spans="1:9" ht="18" customHeight="1" x14ac:dyDescent="0.3">
      <c r="A68" s="106"/>
      <c r="B68" s="107"/>
      <c r="C68" s="107"/>
      <c r="D68" s="107"/>
      <c r="E68" s="122"/>
      <c r="F68" s="322" t="s">
        <v>252</v>
      </c>
      <c r="G68" s="322"/>
      <c r="H68" s="323" t="s">
        <v>253</v>
      </c>
      <c r="I68" s="323"/>
    </row>
    <row r="69" spans="1:9" ht="18" customHeight="1" x14ac:dyDescent="0.3">
      <c r="A69" s="104"/>
      <c r="B69" s="101"/>
      <c r="C69" s="101"/>
      <c r="D69" s="101"/>
      <c r="E69" s="120"/>
      <c r="F69" s="322" t="s">
        <v>266</v>
      </c>
      <c r="G69" s="322"/>
      <c r="H69" s="323">
        <v>3</v>
      </c>
      <c r="I69" s="323"/>
    </row>
    <row r="70" spans="1:9" ht="26.25" customHeight="1" x14ac:dyDescent="0.3">
      <c r="A70" s="105"/>
      <c r="B70" s="102"/>
      <c r="C70" s="102"/>
      <c r="D70" s="102"/>
      <c r="E70" s="121"/>
      <c r="F70" s="322" t="s">
        <v>254</v>
      </c>
      <c r="G70" s="322"/>
      <c r="H70" s="323" t="s">
        <v>267</v>
      </c>
      <c r="I70" s="323"/>
    </row>
    <row r="71" spans="1:9" ht="18" customHeight="1" x14ac:dyDescent="0.3">
      <c r="A71" s="105"/>
      <c r="B71" s="102"/>
      <c r="C71" s="102"/>
      <c r="D71" s="102"/>
      <c r="E71" s="121"/>
      <c r="F71" s="322" t="s">
        <v>242</v>
      </c>
      <c r="G71" s="322"/>
      <c r="H71" s="323" t="s">
        <v>268</v>
      </c>
      <c r="I71" s="323"/>
    </row>
    <row r="72" spans="1:9" ht="18" customHeight="1" x14ac:dyDescent="0.3">
      <c r="A72" s="105"/>
      <c r="B72" s="102"/>
      <c r="C72" s="102"/>
      <c r="D72" s="102"/>
      <c r="E72" s="121"/>
      <c r="F72" s="322" t="s">
        <v>269</v>
      </c>
      <c r="G72" s="322"/>
      <c r="H72" s="323" t="s">
        <v>245</v>
      </c>
      <c r="I72" s="323"/>
    </row>
    <row r="73" spans="1:9" ht="18" customHeight="1" x14ac:dyDescent="0.3">
      <c r="A73" s="105"/>
      <c r="B73" s="103" t="s">
        <v>303</v>
      </c>
      <c r="C73" s="102"/>
      <c r="D73" s="102"/>
      <c r="E73" s="121"/>
      <c r="F73" s="322" t="s">
        <v>233</v>
      </c>
      <c r="G73" s="322"/>
      <c r="H73" s="323" t="s">
        <v>234</v>
      </c>
      <c r="I73" s="323"/>
    </row>
    <row r="74" spans="1:9" ht="18" customHeight="1" x14ac:dyDescent="0.3">
      <c r="A74" s="105"/>
      <c r="B74" s="102"/>
      <c r="C74" s="102"/>
      <c r="D74" s="102"/>
      <c r="E74" s="121"/>
      <c r="F74" s="322" t="s">
        <v>238</v>
      </c>
      <c r="G74" s="322"/>
      <c r="H74" s="323" t="s">
        <v>234</v>
      </c>
      <c r="I74" s="323"/>
    </row>
    <row r="75" spans="1:9" ht="18" customHeight="1" x14ac:dyDescent="0.3">
      <c r="A75" s="105"/>
      <c r="B75" s="102" t="s">
        <v>304</v>
      </c>
      <c r="C75" s="102"/>
      <c r="D75" s="102"/>
      <c r="E75" s="121"/>
      <c r="F75" s="322" t="s">
        <v>235</v>
      </c>
      <c r="G75" s="322"/>
      <c r="H75" s="323" t="s">
        <v>234</v>
      </c>
      <c r="I75" s="323"/>
    </row>
    <row r="76" spans="1:9" ht="18" customHeight="1" x14ac:dyDescent="0.3">
      <c r="A76" s="105"/>
      <c r="B76" s="102" t="s">
        <v>305</v>
      </c>
      <c r="C76" s="102"/>
      <c r="D76" s="102"/>
      <c r="E76" s="121"/>
      <c r="F76" s="322" t="s">
        <v>244</v>
      </c>
      <c r="G76" s="322"/>
      <c r="H76" s="323" t="s">
        <v>245</v>
      </c>
      <c r="I76" s="323"/>
    </row>
    <row r="77" spans="1:9" ht="18" customHeight="1" x14ac:dyDescent="0.3">
      <c r="A77" s="105"/>
      <c r="B77" s="102" t="s">
        <v>296</v>
      </c>
      <c r="C77" s="102"/>
      <c r="D77" s="102"/>
      <c r="E77" s="121"/>
      <c r="F77" s="322" t="s">
        <v>240</v>
      </c>
      <c r="G77" s="322"/>
      <c r="H77" s="323" t="s">
        <v>264</v>
      </c>
      <c r="I77" s="323"/>
    </row>
    <row r="78" spans="1:9" ht="18" customHeight="1" x14ac:dyDescent="0.3">
      <c r="A78" s="105"/>
      <c r="B78" s="102" t="s">
        <v>297</v>
      </c>
      <c r="C78" s="102"/>
      <c r="D78" s="102"/>
      <c r="E78" s="121"/>
      <c r="F78" s="322" t="s">
        <v>270</v>
      </c>
      <c r="G78" s="322"/>
      <c r="H78" s="323" t="s">
        <v>263</v>
      </c>
      <c r="I78" s="323"/>
    </row>
    <row r="79" spans="1:9" ht="18" customHeight="1" x14ac:dyDescent="0.3">
      <c r="A79" s="105"/>
      <c r="B79" s="102"/>
      <c r="C79" s="102"/>
      <c r="D79" s="102"/>
      <c r="E79" s="121"/>
      <c r="F79" s="322" t="s">
        <v>236</v>
      </c>
      <c r="G79" s="322"/>
      <c r="H79" s="323" t="s">
        <v>271</v>
      </c>
      <c r="I79" s="323"/>
    </row>
    <row r="80" spans="1:9" ht="18" customHeight="1" x14ac:dyDescent="0.3">
      <c r="A80" s="105"/>
      <c r="B80" s="102"/>
      <c r="C80" s="102"/>
      <c r="D80" s="102"/>
      <c r="E80" s="121"/>
      <c r="F80" s="322" t="s">
        <v>247</v>
      </c>
      <c r="G80" s="322"/>
      <c r="H80" s="323" t="s">
        <v>243</v>
      </c>
      <c r="I80" s="323"/>
    </row>
    <row r="81" spans="1:9" ht="18" customHeight="1" x14ac:dyDescent="0.3">
      <c r="A81" s="105"/>
      <c r="B81" s="102"/>
      <c r="C81" s="102"/>
      <c r="D81" s="102"/>
      <c r="E81" s="121"/>
      <c r="F81" s="322" t="s">
        <v>257</v>
      </c>
      <c r="G81" s="322"/>
      <c r="H81" s="323" t="s">
        <v>264</v>
      </c>
      <c r="I81" s="323"/>
    </row>
    <row r="82" spans="1:9" ht="18" customHeight="1" x14ac:dyDescent="0.3">
      <c r="A82" s="105"/>
      <c r="B82" s="102"/>
      <c r="C82" s="102"/>
      <c r="D82" s="102"/>
      <c r="E82" s="121"/>
      <c r="F82" s="322" t="s">
        <v>250</v>
      </c>
      <c r="G82" s="322"/>
      <c r="H82" s="323" t="s">
        <v>241</v>
      </c>
      <c r="I82" s="323"/>
    </row>
    <row r="83" spans="1:9" ht="18" customHeight="1" x14ac:dyDescent="0.3">
      <c r="A83" s="105"/>
      <c r="B83" s="102"/>
      <c r="C83" s="102"/>
      <c r="D83" s="102"/>
      <c r="E83" s="121"/>
      <c r="F83" s="322" t="s">
        <v>246</v>
      </c>
      <c r="G83" s="322"/>
      <c r="H83" s="323" t="s">
        <v>265</v>
      </c>
      <c r="I83" s="323"/>
    </row>
    <row r="84" spans="1:9" ht="18" customHeight="1" x14ac:dyDescent="0.3">
      <c r="A84" s="106"/>
      <c r="B84" s="107"/>
      <c r="C84" s="107"/>
      <c r="D84" s="107"/>
      <c r="E84" s="122"/>
      <c r="F84" s="322" t="s">
        <v>252</v>
      </c>
      <c r="G84" s="322"/>
      <c r="H84" s="323" t="s">
        <v>253</v>
      </c>
      <c r="I84" s="323"/>
    </row>
    <row r="85" spans="1:9" ht="18" customHeight="1" x14ac:dyDescent="0.3">
      <c r="A85" s="104"/>
      <c r="B85" s="101"/>
      <c r="C85" s="101"/>
      <c r="D85" s="101"/>
      <c r="E85" s="120"/>
      <c r="F85" s="322" t="s">
        <v>228</v>
      </c>
      <c r="G85" s="322"/>
      <c r="H85" s="323">
        <v>3</v>
      </c>
      <c r="I85" s="323"/>
    </row>
    <row r="86" spans="1:9" ht="18" customHeight="1" x14ac:dyDescent="0.3">
      <c r="A86" s="105"/>
      <c r="B86" s="102"/>
      <c r="C86" s="102"/>
      <c r="D86" s="102"/>
      <c r="E86" s="121"/>
      <c r="F86" s="322" t="s">
        <v>231</v>
      </c>
      <c r="G86" s="322"/>
      <c r="H86" s="323" t="s">
        <v>272</v>
      </c>
      <c r="I86" s="323"/>
    </row>
    <row r="87" spans="1:9" ht="18" customHeight="1" x14ac:dyDescent="0.3">
      <c r="A87" s="105"/>
      <c r="B87" s="102"/>
      <c r="C87" s="102"/>
      <c r="D87" s="102"/>
      <c r="E87" s="121"/>
      <c r="F87" s="322" t="s">
        <v>242</v>
      </c>
      <c r="G87" s="322"/>
      <c r="H87" s="323" t="s">
        <v>243</v>
      </c>
      <c r="I87" s="323"/>
    </row>
    <row r="88" spans="1:9" ht="18" customHeight="1" x14ac:dyDescent="0.3">
      <c r="A88" s="105"/>
      <c r="B88" s="102"/>
      <c r="C88" s="102"/>
      <c r="D88" s="102"/>
      <c r="E88" s="121"/>
      <c r="F88" s="322" t="s">
        <v>236</v>
      </c>
      <c r="G88" s="322"/>
      <c r="H88" s="323" t="s">
        <v>237</v>
      </c>
      <c r="I88" s="323"/>
    </row>
    <row r="89" spans="1:9" ht="18" customHeight="1" x14ac:dyDescent="0.3">
      <c r="A89" s="105"/>
      <c r="B89" s="103" t="s">
        <v>306</v>
      </c>
      <c r="C89" s="102"/>
      <c r="D89" s="102"/>
      <c r="E89" s="121"/>
      <c r="F89" s="322" t="s">
        <v>233</v>
      </c>
      <c r="G89" s="322"/>
      <c r="H89" s="323" t="s">
        <v>234</v>
      </c>
      <c r="I89" s="323"/>
    </row>
    <row r="90" spans="1:9" ht="18" customHeight="1" x14ac:dyDescent="0.3">
      <c r="A90" s="105"/>
      <c r="B90" s="102"/>
      <c r="C90" s="102"/>
      <c r="D90" s="102"/>
      <c r="E90" s="121"/>
      <c r="F90" s="322" t="s">
        <v>248</v>
      </c>
      <c r="G90" s="322"/>
      <c r="H90" s="323" t="s">
        <v>249</v>
      </c>
      <c r="I90" s="323"/>
    </row>
    <row r="91" spans="1:9" ht="18" customHeight="1" x14ac:dyDescent="0.3">
      <c r="A91" s="105"/>
      <c r="B91" s="102" t="s">
        <v>307</v>
      </c>
      <c r="C91" s="102"/>
      <c r="D91" s="102"/>
      <c r="E91" s="121"/>
      <c r="F91" s="322" t="s">
        <v>235</v>
      </c>
      <c r="G91" s="322"/>
      <c r="H91" s="323" t="s">
        <v>234</v>
      </c>
      <c r="I91" s="323"/>
    </row>
    <row r="92" spans="1:9" ht="18" customHeight="1" x14ac:dyDescent="0.3">
      <c r="A92" s="105"/>
      <c r="B92" s="102" t="s">
        <v>308</v>
      </c>
      <c r="C92" s="102"/>
      <c r="D92" s="102"/>
      <c r="E92" s="121"/>
      <c r="F92" s="322" t="s">
        <v>240</v>
      </c>
      <c r="G92" s="322"/>
      <c r="H92" s="323" t="s">
        <v>249</v>
      </c>
      <c r="I92" s="323"/>
    </row>
    <row r="93" spans="1:9" ht="18" customHeight="1" x14ac:dyDescent="0.3">
      <c r="A93" s="105"/>
      <c r="B93" s="102" t="s">
        <v>296</v>
      </c>
      <c r="C93" s="102"/>
      <c r="D93" s="102"/>
      <c r="E93" s="121"/>
      <c r="F93" s="322" t="s">
        <v>250</v>
      </c>
      <c r="G93" s="322"/>
      <c r="H93" s="323" t="s">
        <v>241</v>
      </c>
      <c r="I93" s="323"/>
    </row>
    <row r="94" spans="1:9" ht="18" customHeight="1" x14ac:dyDescent="0.3">
      <c r="A94" s="105"/>
      <c r="B94" s="102" t="s">
        <v>297</v>
      </c>
      <c r="C94" s="102"/>
      <c r="D94" s="102"/>
      <c r="E94" s="121"/>
      <c r="F94" s="322" t="s">
        <v>257</v>
      </c>
      <c r="G94" s="322"/>
      <c r="H94" s="323" t="s">
        <v>264</v>
      </c>
      <c r="I94" s="323"/>
    </row>
    <row r="95" spans="1:9" ht="18" customHeight="1" x14ac:dyDescent="0.3">
      <c r="A95" s="105"/>
      <c r="B95" s="102"/>
      <c r="C95" s="102"/>
      <c r="D95" s="102"/>
      <c r="E95" s="121"/>
      <c r="F95" s="322" t="s">
        <v>269</v>
      </c>
      <c r="G95" s="322"/>
      <c r="H95" s="323" t="s">
        <v>245</v>
      </c>
      <c r="I95" s="323"/>
    </row>
    <row r="96" spans="1:9" ht="18" customHeight="1" x14ac:dyDescent="0.3">
      <c r="A96" s="105"/>
      <c r="B96" s="102"/>
      <c r="C96" s="102"/>
      <c r="D96" s="102"/>
      <c r="E96" s="121"/>
      <c r="F96" s="322" t="s">
        <v>273</v>
      </c>
      <c r="G96" s="322"/>
      <c r="H96" s="323" t="s">
        <v>274</v>
      </c>
      <c r="I96" s="323"/>
    </row>
    <row r="97" spans="1:9" ht="18" customHeight="1" x14ac:dyDescent="0.3">
      <c r="A97" s="105"/>
      <c r="B97" s="102"/>
      <c r="C97" s="102"/>
      <c r="D97" s="102"/>
      <c r="E97" s="121"/>
      <c r="F97" s="322" t="s">
        <v>275</v>
      </c>
      <c r="G97" s="322"/>
      <c r="H97" s="323" t="s">
        <v>245</v>
      </c>
      <c r="I97" s="323"/>
    </row>
    <row r="98" spans="1:9" ht="18" customHeight="1" x14ac:dyDescent="0.3">
      <c r="A98" s="105"/>
      <c r="B98" s="102"/>
      <c r="C98" s="102"/>
      <c r="D98" s="102"/>
      <c r="E98" s="121"/>
      <c r="F98" s="322" t="s">
        <v>276</v>
      </c>
      <c r="G98" s="322"/>
      <c r="H98" s="323" t="s">
        <v>277</v>
      </c>
      <c r="I98" s="323"/>
    </row>
    <row r="99" spans="1:9" ht="18" customHeight="1" x14ac:dyDescent="0.3">
      <c r="A99" s="105"/>
      <c r="B99" s="102"/>
      <c r="C99" s="102"/>
      <c r="D99" s="102"/>
      <c r="E99" s="121"/>
      <c r="F99" s="322" t="s">
        <v>246</v>
      </c>
      <c r="G99" s="322"/>
      <c r="H99" s="323" t="s">
        <v>243</v>
      </c>
      <c r="I99" s="323"/>
    </row>
    <row r="100" spans="1:9" ht="18" customHeight="1" x14ac:dyDescent="0.3">
      <c r="A100" s="105"/>
      <c r="B100" s="102"/>
      <c r="C100" s="102"/>
      <c r="D100" s="102"/>
      <c r="E100" s="121"/>
      <c r="F100" s="322" t="s">
        <v>247</v>
      </c>
      <c r="G100" s="322"/>
      <c r="H100" s="323" t="s">
        <v>243</v>
      </c>
      <c r="I100" s="323"/>
    </row>
    <row r="101" spans="1:9" ht="18" customHeight="1" x14ac:dyDescent="0.3">
      <c r="A101" s="106"/>
      <c r="B101" s="107"/>
      <c r="C101" s="107"/>
      <c r="D101" s="107"/>
      <c r="E101" s="122"/>
      <c r="F101" s="322" t="s">
        <v>252</v>
      </c>
      <c r="G101" s="322"/>
      <c r="H101" s="323" t="s">
        <v>253</v>
      </c>
      <c r="I101" s="323"/>
    </row>
    <row r="102" spans="1:9" ht="18" customHeight="1" x14ac:dyDescent="0.3">
      <c r="A102" s="108"/>
      <c r="B102" s="109"/>
      <c r="C102" s="109"/>
      <c r="D102" s="109"/>
      <c r="E102" s="124"/>
      <c r="F102" s="322" t="s">
        <v>278</v>
      </c>
      <c r="G102" s="322"/>
      <c r="H102" s="323" t="s">
        <v>279</v>
      </c>
      <c r="I102" s="323"/>
    </row>
    <row r="103" spans="1:9" ht="18" customHeight="1" x14ac:dyDescent="0.3">
      <c r="A103" s="110"/>
      <c r="B103" s="111"/>
      <c r="C103" s="111"/>
      <c r="D103" s="111"/>
      <c r="E103" s="123"/>
      <c r="F103" s="322" t="s">
        <v>236</v>
      </c>
      <c r="G103" s="322"/>
      <c r="H103" s="323" t="s">
        <v>280</v>
      </c>
      <c r="I103" s="323"/>
    </row>
    <row r="104" spans="1:9" ht="18" customHeight="1" x14ac:dyDescent="0.3">
      <c r="A104" s="110"/>
      <c r="B104" s="111"/>
      <c r="C104" s="111"/>
      <c r="D104" s="111"/>
      <c r="E104" s="123"/>
      <c r="F104" s="322" t="s">
        <v>233</v>
      </c>
      <c r="G104" s="322"/>
      <c r="H104" s="323" t="s">
        <v>234</v>
      </c>
      <c r="I104" s="323"/>
    </row>
    <row r="105" spans="1:9" ht="18" customHeight="1" x14ac:dyDescent="0.3">
      <c r="A105" s="110"/>
      <c r="B105" s="103" t="s">
        <v>309</v>
      </c>
      <c r="C105" s="102"/>
      <c r="D105" s="111"/>
      <c r="E105" s="123"/>
      <c r="F105" s="322" t="s">
        <v>248</v>
      </c>
      <c r="G105" s="322"/>
      <c r="H105" s="323" t="s">
        <v>249</v>
      </c>
      <c r="I105" s="323"/>
    </row>
    <row r="106" spans="1:9" ht="18" customHeight="1" x14ac:dyDescent="0.3">
      <c r="A106" s="110"/>
      <c r="B106" s="102"/>
      <c r="C106" s="102"/>
      <c r="D106" s="111"/>
      <c r="E106" s="123"/>
      <c r="F106" s="322" t="s">
        <v>240</v>
      </c>
      <c r="G106" s="322"/>
      <c r="H106" s="323" t="s">
        <v>249</v>
      </c>
      <c r="I106" s="323"/>
    </row>
    <row r="107" spans="1:9" ht="18" customHeight="1" x14ac:dyDescent="0.3">
      <c r="A107" s="110"/>
      <c r="B107" s="102" t="s">
        <v>310</v>
      </c>
      <c r="C107" s="102"/>
      <c r="D107" s="111"/>
      <c r="E107" s="123"/>
      <c r="F107" s="322" t="s">
        <v>242</v>
      </c>
      <c r="G107" s="322"/>
      <c r="H107" s="323" t="s">
        <v>277</v>
      </c>
      <c r="I107" s="323"/>
    </row>
    <row r="108" spans="1:9" ht="18" customHeight="1" x14ac:dyDescent="0.3">
      <c r="A108" s="110"/>
      <c r="B108" s="102" t="s">
        <v>311</v>
      </c>
      <c r="C108" s="102"/>
      <c r="D108" s="111"/>
      <c r="E108" s="123"/>
      <c r="F108" s="322" t="s">
        <v>281</v>
      </c>
      <c r="G108" s="322"/>
      <c r="H108" s="323" t="s">
        <v>282</v>
      </c>
      <c r="I108" s="323"/>
    </row>
    <row r="109" spans="1:9" ht="18" customHeight="1" x14ac:dyDescent="0.3">
      <c r="A109" s="110"/>
      <c r="B109" s="129" t="s">
        <v>312</v>
      </c>
      <c r="C109" s="102"/>
      <c r="D109" s="111"/>
      <c r="E109" s="123"/>
      <c r="F109" s="322" t="s">
        <v>250</v>
      </c>
      <c r="G109" s="322"/>
      <c r="H109" s="323" t="s">
        <v>241</v>
      </c>
      <c r="I109" s="323"/>
    </row>
    <row r="110" spans="1:9" ht="18" customHeight="1" x14ac:dyDescent="0.3">
      <c r="A110" s="110"/>
      <c r="B110" s="102" t="s">
        <v>313</v>
      </c>
      <c r="C110" s="102"/>
      <c r="D110" s="111"/>
      <c r="E110" s="123"/>
      <c r="F110" s="322" t="s">
        <v>238</v>
      </c>
      <c r="G110" s="322"/>
      <c r="H110" s="323" t="s">
        <v>245</v>
      </c>
      <c r="I110" s="323"/>
    </row>
    <row r="111" spans="1:9" ht="18" customHeight="1" x14ac:dyDescent="0.3">
      <c r="A111" s="110"/>
      <c r="B111" s="102" t="s">
        <v>314</v>
      </c>
      <c r="C111" s="102"/>
      <c r="D111" s="111"/>
      <c r="E111" s="123"/>
      <c r="F111" s="322" t="s">
        <v>275</v>
      </c>
      <c r="G111" s="322"/>
      <c r="H111" s="323" t="s">
        <v>271</v>
      </c>
      <c r="I111" s="323"/>
    </row>
    <row r="112" spans="1:9" ht="18" customHeight="1" x14ac:dyDescent="0.3">
      <c r="A112" s="110"/>
      <c r="B112" s="111"/>
      <c r="C112" s="111"/>
      <c r="D112" s="111"/>
      <c r="E112" s="123"/>
      <c r="F112" s="322" t="s">
        <v>283</v>
      </c>
      <c r="G112" s="322"/>
      <c r="H112" s="323" t="s">
        <v>234</v>
      </c>
      <c r="I112" s="323"/>
    </row>
    <row r="113" spans="1:9" ht="18" customHeight="1" x14ac:dyDescent="0.3">
      <c r="A113" s="110"/>
      <c r="B113" s="111"/>
      <c r="C113" s="111"/>
      <c r="D113" s="111"/>
      <c r="E113" s="123"/>
      <c r="F113" s="322" t="s">
        <v>246</v>
      </c>
      <c r="G113" s="322"/>
      <c r="H113" s="323" t="s">
        <v>243</v>
      </c>
      <c r="I113" s="323"/>
    </row>
    <row r="114" spans="1:9" ht="18" customHeight="1" x14ac:dyDescent="0.3">
      <c r="A114" s="110"/>
      <c r="B114" s="111"/>
      <c r="C114" s="111"/>
      <c r="D114" s="111"/>
      <c r="E114" s="123"/>
      <c r="F114" s="322" t="s">
        <v>247</v>
      </c>
      <c r="G114" s="322"/>
      <c r="H114" s="323" t="s">
        <v>243</v>
      </c>
      <c r="I114" s="323"/>
    </row>
    <row r="115" spans="1:9" ht="18" customHeight="1" x14ac:dyDescent="0.3">
      <c r="A115" s="110"/>
      <c r="B115" s="111"/>
      <c r="C115" s="111"/>
      <c r="D115" s="111"/>
      <c r="E115" s="123"/>
      <c r="F115" s="322" t="s">
        <v>248</v>
      </c>
      <c r="G115" s="322"/>
      <c r="H115" s="323" t="s">
        <v>249</v>
      </c>
      <c r="I115" s="323"/>
    </row>
    <row r="116" spans="1:9" ht="18" customHeight="1" x14ac:dyDescent="0.3">
      <c r="A116" s="112"/>
      <c r="B116" s="113"/>
      <c r="C116" s="113"/>
      <c r="D116" s="113"/>
      <c r="E116" s="125"/>
      <c r="F116" s="322" t="s">
        <v>252</v>
      </c>
      <c r="G116" s="322"/>
      <c r="H116" s="323" t="s">
        <v>253</v>
      </c>
      <c r="I116" s="323"/>
    </row>
    <row r="117" spans="1:9" ht="18" customHeight="1" x14ac:dyDescent="0.3">
      <c r="A117" s="115"/>
      <c r="B117" s="116"/>
      <c r="C117" s="116"/>
      <c r="D117" s="116"/>
      <c r="E117" s="126"/>
      <c r="F117" s="322" t="s">
        <v>278</v>
      </c>
      <c r="G117" s="322"/>
      <c r="H117" s="323" t="s">
        <v>260</v>
      </c>
      <c r="I117" s="323"/>
    </row>
    <row r="118" spans="1:9" ht="18" customHeight="1" x14ac:dyDescent="0.3">
      <c r="A118" s="117"/>
      <c r="B118" s="114"/>
      <c r="C118" s="114"/>
      <c r="D118" s="114"/>
      <c r="E118" s="127"/>
      <c r="F118" s="322" t="s">
        <v>229</v>
      </c>
      <c r="G118" s="322"/>
      <c r="H118" s="323" t="s">
        <v>260</v>
      </c>
      <c r="I118" s="323"/>
    </row>
    <row r="119" spans="1:9" ht="18" customHeight="1" x14ac:dyDescent="0.3">
      <c r="A119" s="117"/>
      <c r="B119" s="114"/>
      <c r="C119" s="114"/>
      <c r="D119" s="114"/>
      <c r="E119" s="127"/>
      <c r="F119" s="322" t="s">
        <v>284</v>
      </c>
      <c r="G119" s="322"/>
      <c r="H119" s="323" t="s">
        <v>277</v>
      </c>
      <c r="I119" s="323"/>
    </row>
    <row r="120" spans="1:9" ht="18" customHeight="1" x14ac:dyDescent="0.3">
      <c r="A120" s="117"/>
      <c r="B120" s="103" t="s">
        <v>315</v>
      </c>
      <c r="C120" s="102"/>
      <c r="D120" s="114"/>
      <c r="E120" s="127"/>
      <c r="F120" s="322" t="s">
        <v>285</v>
      </c>
      <c r="G120" s="322"/>
      <c r="H120" s="323" t="s">
        <v>286</v>
      </c>
      <c r="I120" s="323"/>
    </row>
    <row r="121" spans="1:9" ht="18" customHeight="1" x14ac:dyDescent="0.3">
      <c r="A121" s="117"/>
      <c r="B121" s="102"/>
      <c r="C121" s="102"/>
      <c r="D121" s="114"/>
      <c r="E121" s="127"/>
      <c r="F121" s="322" t="s">
        <v>236</v>
      </c>
      <c r="G121" s="322"/>
      <c r="H121" s="323" t="s">
        <v>271</v>
      </c>
      <c r="I121" s="323"/>
    </row>
    <row r="122" spans="1:9" ht="18" customHeight="1" x14ac:dyDescent="0.3">
      <c r="A122" s="117"/>
      <c r="B122" s="102" t="s">
        <v>316</v>
      </c>
      <c r="C122" s="102"/>
      <c r="D122" s="114"/>
      <c r="E122" s="127"/>
      <c r="F122" s="322" t="s">
        <v>238</v>
      </c>
      <c r="G122" s="322"/>
      <c r="H122" s="323" t="s">
        <v>287</v>
      </c>
      <c r="I122" s="323"/>
    </row>
    <row r="123" spans="1:9" ht="18" customHeight="1" x14ac:dyDescent="0.3">
      <c r="A123" s="117"/>
      <c r="B123" s="102" t="s">
        <v>317</v>
      </c>
      <c r="C123" s="102"/>
      <c r="D123" s="114"/>
      <c r="E123" s="127"/>
      <c r="F123" s="322" t="s">
        <v>233</v>
      </c>
      <c r="G123" s="322"/>
      <c r="H123" s="323" t="s">
        <v>288</v>
      </c>
      <c r="I123" s="323"/>
    </row>
    <row r="124" spans="1:9" ht="18" customHeight="1" x14ac:dyDescent="0.3">
      <c r="A124" s="117"/>
      <c r="B124" s="102" t="s">
        <v>296</v>
      </c>
      <c r="C124" s="102"/>
      <c r="D124" s="114"/>
      <c r="E124" s="127"/>
      <c r="F124" s="322" t="s">
        <v>248</v>
      </c>
      <c r="G124" s="322"/>
      <c r="H124" s="323" t="s">
        <v>249</v>
      </c>
      <c r="I124" s="323"/>
    </row>
    <row r="125" spans="1:9" ht="18" customHeight="1" x14ac:dyDescent="0.3">
      <c r="A125" s="117"/>
      <c r="B125" s="102" t="s">
        <v>297</v>
      </c>
      <c r="C125" s="102"/>
      <c r="D125" s="114"/>
      <c r="E125" s="127"/>
      <c r="F125" s="322" t="s">
        <v>240</v>
      </c>
      <c r="G125" s="322"/>
      <c r="H125" s="323" t="s">
        <v>289</v>
      </c>
      <c r="I125" s="323"/>
    </row>
    <row r="126" spans="1:9" ht="18" customHeight="1" x14ac:dyDescent="0.3">
      <c r="A126" s="117"/>
      <c r="B126" s="114"/>
      <c r="C126" s="114"/>
      <c r="D126" s="114"/>
      <c r="E126" s="127"/>
      <c r="F126" s="322" t="s">
        <v>290</v>
      </c>
      <c r="G126" s="322"/>
      <c r="H126" s="323" t="s">
        <v>286</v>
      </c>
      <c r="I126" s="323"/>
    </row>
    <row r="127" spans="1:9" ht="18" customHeight="1" x14ac:dyDescent="0.3">
      <c r="A127" s="117"/>
      <c r="B127" s="114"/>
      <c r="C127" s="114"/>
      <c r="D127" s="114"/>
      <c r="E127" s="127"/>
      <c r="F127" s="322" t="s">
        <v>246</v>
      </c>
      <c r="G127" s="322"/>
      <c r="H127" s="323" t="s">
        <v>265</v>
      </c>
      <c r="I127" s="323"/>
    </row>
    <row r="128" spans="1:9" ht="18" customHeight="1" x14ac:dyDescent="0.3">
      <c r="A128" s="117"/>
      <c r="B128" s="114"/>
      <c r="C128" s="114"/>
      <c r="D128" s="114"/>
      <c r="E128" s="127"/>
      <c r="F128" s="322" t="s">
        <v>247</v>
      </c>
      <c r="G128" s="322"/>
      <c r="H128" s="323" t="s">
        <v>243</v>
      </c>
      <c r="I128" s="323"/>
    </row>
    <row r="129" spans="1:9" ht="18" customHeight="1" x14ac:dyDescent="0.3">
      <c r="A129" s="118"/>
      <c r="B129" s="119"/>
      <c r="C129" s="119"/>
      <c r="D129" s="119"/>
      <c r="E129" s="128"/>
      <c r="F129" s="322" t="s">
        <v>252</v>
      </c>
      <c r="G129" s="322"/>
      <c r="H129" s="323" t="s">
        <v>253</v>
      </c>
      <c r="I129" s="323"/>
    </row>
    <row r="131" spans="1:9" ht="26.25" customHeight="1" x14ac:dyDescent="0.3">
      <c r="A131" s="317" t="s">
        <v>318</v>
      </c>
      <c r="B131" s="317"/>
      <c r="C131" s="317"/>
      <c r="D131" s="317"/>
      <c r="E131" s="317"/>
      <c r="F131" s="317"/>
      <c r="G131" s="317"/>
      <c r="H131" s="317"/>
      <c r="I131" s="317"/>
    </row>
    <row r="132" spans="1:9" x14ac:dyDescent="0.3">
      <c r="A132" s="318" t="s">
        <v>1</v>
      </c>
      <c r="B132" s="318"/>
      <c r="C132" s="318"/>
      <c r="D132" s="318"/>
      <c r="E132" s="318"/>
      <c r="F132" s="318" t="s">
        <v>227</v>
      </c>
      <c r="G132" s="318"/>
      <c r="H132" s="318"/>
      <c r="I132" s="318"/>
    </row>
    <row r="133" spans="1:9" x14ac:dyDescent="0.3">
      <c r="A133" s="313" t="s">
        <v>228</v>
      </c>
      <c r="B133" s="313"/>
      <c r="C133" s="313"/>
      <c r="D133" s="313"/>
      <c r="E133" s="313"/>
      <c r="F133" s="314">
        <v>312</v>
      </c>
      <c r="G133" s="314"/>
      <c r="H133" s="314"/>
      <c r="I133" s="314"/>
    </row>
    <row r="134" spans="1:9" x14ac:dyDescent="0.3">
      <c r="A134" s="313" t="s">
        <v>319</v>
      </c>
      <c r="B134" s="313"/>
      <c r="C134" s="313"/>
      <c r="D134" s="313"/>
      <c r="E134" s="313"/>
      <c r="F134" s="314">
        <v>197.6</v>
      </c>
      <c r="G134" s="314"/>
      <c r="H134" s="314"/>
      <c r="I134" s="314"/>
    </row>
    <row r="135" spans="1:9" x14ac:dyDescent="0.3">
      <c r="A135" s="313" t="s">
        <v>328</v>
      </c>
      <c r="B135" s="313"/>
      <c r="C135" s="313"/>
      <c r="D135" s="313"/>
      <c r="E135" s="313"/>
      <c r="F135" s="314">
        <v>301.60000000000002</v>
      </c>
      <c r="G135" s="314"/>
      <c r="H135" s="314"/>
      <c r="I135" s="314"/>
    </row>
    <row r="136" spans="1:9" x14ac:dyDescent="0.3">
      <c r="A136" s="313" t="s">
        <v>327</v>
      </c>
      <c r="B136" s="313"/>
      <c r="C136" s="313"/>
      <c r="D136" s="313"/>
      <c r="E136" s="313"/>
      <c r="F136" s="314">
        <v>145.6</v>
      </c>
      <c r="G136" s="314"/>
      <c r="H136" s="314"/>
      <c r="I136" s="314"/>
    </row>
    <row r="137" spans="1:9" x14ac:dyDescent="0.3">
      <c r="A137" s="313" t="s">
        <v>320</v>
      </c>
      <c r="B137" s="313"/>
      <c r="C137" s="313"/>
      <c r="D137" s="313"/>
      <c r="E137" s="313"/>
      <c r="F137" s="314">
        <v>156</v>
      </c>
      <c r="G137" s="314"/>
      <c r="H137" s="314"/>
      <c r="I137" s="314"/>
    </row>
    <row r="138" spans="1:9" x14ac:dyDescent="0.3">
      <c r="A138" s="313" t="s">
        <v>321</v>
      </c>
      <c r="B138" s="313"/>
      <c r="C138" s="313"/>
      <c r="D138" s="313"/>
      <c r="E138" s="313"/>
      <c r="F138" s="314">
        <v>104</v>
      </c>
      <c r="G138" s="314"/>
      <c r="H138" s="314"/>
      <c r="I138" s="314"/>
    </row>
    <row r="139" spans="1:9" x14ac:dyDescent="0.3">
      <c r="A139" s="313" t="s">
        <v>251</v>
      </c>
      <c r="B139" s="313"/>
      <c r="C139" s="313"/>
      <c r="D139" s="313"/>
      <c r="E139" s="313"/>
      <c r="F139" s="314">
        <v>234</v>
      </c>
      <c r="G139" s="314"/>
      <c r="H139" s="314"/>
      <c r="I139" s="314"/>
    </row>
    <row r="140" spans="1:9" x14ac:dyDescent="0.3">
      <c r="A140" s="313" t="s">
        <v>229</v>
      </c>
      <c r="B140" s="313"/>
      <c r="C140" s="313"/>
      <c r="D140" s="313"/>
      <c r="E140" s="313"/>
      <c r="F140" s="314">
        <v>265.2</v>
      </c>
      <c r="G140" s="314"/>
      <c r="H140" s="314"/>
      <c r="I140" s="314"/>
    </row>
    <row r="141" spans="1:9" x14ac:dyDescent="0.3">
      <c r="A141" s="313" t="s">
        <v>230</v>
      </c>
      <c r="B141" s="313"/>
      <c r="C141" s="313"/>
      <c r="D141" s="313"/>
      <c r="E141" s="313"/>
      <c r="F141" s="314">
        <v>41.6</v>
      </c>
      <c r="G141" s="314"/>
      <c r="H141" s="314"/>
      <c r="I141" s="314"/>
    </row>
    <row r="142" spans="1:9" x14ac:dyDescent="0.3">
      <c r="A142" s="313" t="s">
        <v>231</v>
      </c>
      <c r="B142" s="313"/>
      <c r="C142" s="313"/>
      <c r="D142" s="313"/>
      <c r="E142" s="313"/>
      <c r="F142" s="314">
        <v>114.4</v>
      </c>
      <c r="G142" s="314"/>
      <c r="H142" s="314"/>
      <c r="I142" s="314"/>
    </row>
    <row r="143" spans="1:9" x14ac:dyDescent="0.3">
      <c r="A143" s="313" t="s">
        <v>326</v>
      </c>
      <c r="B143" s="313"/>
      <c r="C143" s="313"/>
      <c r="D143" s="313"/>
      <c r="E143" s="313"/>
      <c r="F143" s="314">
        <v>104</v>
      </c>
      <c r="G143" s="314"/>
      <c r="H143" s="314"/>
      <c r="I143" s="314"/>
    </row>
    <row r="144" spans="1:9" x14ac:dyDescent="0.3">
      <c r="A144" s="313" t="s">
        <v>325</v>
      </c>
      <c r="B144" s="313"/>
      <c r="C144" s="313"/>
      <c r="D144" s="313"/>
      <c r="E144" s="313"/>
      <c r="F144" s="314">
        <v>364</v>
      </c>
      <c r="G144" s="314"/>
      <c r="H144" s="314"/>
      <c r="I144" s="314"/>
    </row>
    <row r="145" spans="1:9" x14ac:dyDescent="0.3">
      <c r="A145" s="313" t="s">
        <v>242</v>
      </c>
      <c r="B145" s="313"/>
      <c r="C145" s="313"/>
      <c r="D145" s="313"/>
      <c r="E145" s="313"/>
      <c r="F145" s="314">
        <v>400.4</v>
      </c>
      <c r="G145" s="314"/>
      <c r="H145" s="314"/>
      <c r="I145" s="314"/>
    </row>
    <row r="146" spans="1:9" x14ac:dyDescent="0.3">
      <c r="A146" s="313" t="s">
        <v>270</v>
      </c>
      <c r="B146" s="313"/>
      <c r="C146" s="313"/>
      <c r="D146" s="313"/>
      <c r="E146" s="313"/>
      <c r="F146" s="314">
        <v>156</v>
      </c>
      <c r="G146" s="314"/>
      <c r="H146" s="314"/>
      <c r="I146" s="314"/>
    </row>
    <row r="147" spans="1:9" x14ac:dyDescent="0.3">
      <c r="A147" s="313" t="s">
        <v>324</v>
      </c>
      <c r="B147" s="313"/>
      <c r="C147" s="313"/>
      <c r="D147" s="313"/>
      <c r="E147" s="313"/>
      <c r="F147" s="314">
        <v>135.19999999999999</v>
      </c>
      <c r="G147" s="314"/>
      <c r="H147" s="314"/>
      <c r="I147" s="314"/>
    </row>
    <row r="148" spans="1:9" x14ac:dyDescent="0.3">
      <c r="A148" s="313" t="s">
        <v>238</v>
      </c>
      <c r="B148" s="313"/>
      <c r="C148" s="313"/>
      <c r="D148" s="313"/>
      <c r="E148" s="313"/>
      <c r="F148" s="314">
        <v>204.36</v>
      </c>
      <c r="G148" s="314"/>
      <c r="H148" s="314"/>
      <c r="I148" s="314"/>
    </row>
    <row r="149" spans="1:9" x14ac:dyDescent="0.3">
      <c r="A149" s="313" t="s">
        <v>275</v>
      </c>
      <c r="B149" s="313"/>
      <c r="C149" s="313"/>
      <c r="D149" s="313"/>
      <c r="E149" s="313"/>
      <c r="F149" s="314">
        <v>70.2</v>
      </c>
      <c r="G149" s="314"/>
      <c r="H149" s="314"/>
      <c r="I149" s="314"/>
    </row>
    <row r="150" spans="1:9" x14ac:dyDescent="0.3">
      <c r="A150" s="313" t="s">
        <v>322</v>
      </c>
      <c r="B150" s="313"/>
      <c r="C150" s="313"/>
      <c r="D150" s="313"/>
      <c r="E150" s="313"/>
      <c r="F150" s="314">
        <v>130</v>
      </c>
      <c r="G150" s="314"/>
      <c r="H150" s="314"/>
      <c r="I150" s="314"/>
    </row>
    <row r="151" spans="1:9" x14ac:dyDescent="0.3">
      <c r="A151" s="313" t="s">
        <v>233</v>
      </c>
      <c r="B151" s="313"/>
      <c r="C151" s="313"/>
      <c r="D151" s="313"/>
      <c r="E151" s="313"/>
      <c r="F151" s="314">
        <v>166.4</v>
      </c>
      <c r="G151" s="314"/>
      <c r="H151" s="314"/>
      <c r="I151" s="314"/>
    </row>
    <row r="152" spans="1:9" x14ac:dyDescent="0.3">
      <c r="A152" s="313" t="s">
        <v>248</v>
      </c>
      <c r="B152" s="313"/>
      <c r="C152" s="313"/>
      <c r="D152" s="313"/>
      <c r="E152" s="313"/>
      <c r="F152" s="314">
        <v>18.72</v>
      </c>
      <c r="G152" s="314"/>
      <c r="H152" s="314"/>
      <c r="I152" s="314"/>
    </row>
    <row r="153" spans="1:9" x14ac:dyDescent="0.3">
      <c r="A153" s="313" t="s">
        <v>236</v>
      </c>
      <c r="B153" s="313"/>
      <c r="C153" s="313"/>
      <c r="D153" s="313"/>
      <c r="E153" s="313"/>
      <c r="F153" s="314">
        <v>101.4</v>
      </c>
      <c r="G153" s="314"/>
      <c r="H153" s="314"/>
      <c r="I153" s="314"/>
    </row>
    <row r="154" spans="1:9" x14ac:dyDescent="0.3">
      <c r="A154" s="313" t="s">
        <v>323</v>
      </c>
      <c r="B154" s="313"/>
      <c r="C154" s="313"/>
      <c r="D154" s="313"/>
      <c r="E154" s="313"/>
      <c r="F154" s="314">
        <v>16.12</v>
      </c>
      <c r="G154" s="314"/>
      <c r="H154" s="314"/>
      <c r="I154" s="314"/>
    </row>
    <row r="155" spans="1:9" x14ac:dyDescent="0.3">
      <c r="A155" s="313" t="s">
        <v>290</v>
      </c>
      <c r="B155" s="313"/>
      <c r="C155" s="313"/>
      <c r="D155" s="313"/>
      <c r="E155" s="313"/>
      <c r="F155" s="314">
        <v>14.04</v>
      </c>
      <c r="G155" s="314"/>
      <c r="H155" s="314"/>
      <c r="I155" s="314"/>
    </row>
    <row r="156" spans="1:9" x14ac:dyDescent="0.3">
      <c r="A156" s="313" t="s">
        <v>240</v>
      </c>
      <c r="B156" s="313"/>
      <c r="C156" s="313"/>
      <c r="D156" s="313"/>
      <c r="E156" s="313"/>
      <c r="F156" s="314">
        <v>28.44</v>
      </c>
      <c r="G156" s="314"/>
      <c r="H156" s="314"/>
      <c r="I156" s="314"/>
    </row>
    <row r="157" spans="1:9" x14ac:dyDescent="0.3">
      <c r="A157" s="313" t="s">
        <v>269</v>
      </c>
      <c r="B157" s="313"/>
      <c r="C157" s="313"/>
      <c r="D157" s="313"/>
      <c r="E157" s="313"/>
      <c r="F157" s="314">
        <v>20.8</v>
      </c>
      <c r="G157" s="314"/>
      <c r="H157" s="314"/>
      <c r="I157" s="314"/>
    </row>
    <row r="158" spans="1:9" x14ac:dyDescent="0.3">
      <c r="A158" s="313" t="s">
        <v>283</v>
      </c>
      <c r="B158" s="313"/>
      <c r="C158" s="313"/>
      <c r="D158" s="313"/>
      <c r="E158" s="313"/>
      <c r="F158" s="314">
        <v>26</v>
      </c>
      <c r="G158" s="314"/>
      <c r="H158" s="314"/>
      <c r="I158" s="314"/>
    </row>
    <row r="159" spans="1:9" x14ac:dyDescent="0.3">
      <c r="A159" s="313" t="s">
        <v>246</v>
      </c>
      <c r="B159" s="313"/>
      <c r="C159" s="313"/>
      <c r="D159" s="313"/>
      <c r="E159" s="313"/>
      <c r="F159" s="314">
        <v>442</v>
      </c>
      <c r="G159" s="314"/>
      <c r="H159" s="314"/>
      <c r="I159" s="314"/>
    </row>
    <row r="160" spans="1:9" x14ac:dyDescent="0.3">
      <c r="A160" s="313" t="s">
        <v>247</v>
      </c>
      <c r="B160" s="313"/>
      <c r="C160" s="313"/>
      <c r="D160" s="313"/>
      <c r="E160" s="313"/>
      <c r="F160" s="314">
        <v>546</v>
      </c>
      <c r="G160" s="314"/>
      <c r="H160" s="314"/>
      <c r="I160" s="314"/>
    </row>
    <row r="161" spans="1:9" x14ac:dyDescent="0.3">
      <c r="A161" s="313" t="s">
        <v>256</v>
      </c>
      <c r="B161" s="313"/>
      <c r="C161" s="313"/>
      <c r="D161" s="313"/>
      <c r="E161" s="313"/>
      <c r="F161" s="314">
        <v>1872</v>
      </c>
      <c r="G161" s="314"/>
      <c r="H161" s="314"/>
      <c r="I161" s="314"/>
    </row>
    <row r="162" spans="1:9" x14ac:dyDescent="0.3">
      <c r="A162" s="313" t="s">
        <v>258</v>
      </c>
      <c r="B162" s="313"/>
      <c r="C162" s="313"/>
      <c r="D162" s="313"/>
      <c r="E162" s="313"/>
      <c r="F162" s="314">
        <v>65</v>
      </c>
      <c r="G162" s="314"/>
      <c r="H162" s="314"/>
      <c r="I162" s="314"/>
    </row>
    <row r="163" spans="1:9" x14ac:dyDescent="0.3">
      <c r="A163" s="313" t="s">
        <v>252</v>
      </c>
      <c r="B163" s="313"/>
      <c r="C163" s="313"/>
      <c r="D163" s="313"/>
      <c r="E163" s="313"/>
      <c r="F163" s="314">
        <v>1930.85</v>
      </c>
      <c r="G163" s="314"/>
      <c r="H163" s="314"/>
      <c r="I163" s="314"/>
    </row>
    <row r="164" spans="1:9" x14ac:dyDescent="0.3">
      <c r="A164" s="315"/>
      <c r="B164" s="315"/>
      <c r="C164" s="315"/>
      <c r="D164" s="315"/>
      <c r="E164" s="315"/>
      <c r="F164" s="316"/>
      <c r="G164" s="316"/>
      <c r="H164" s="316"/>
      <c r="I164" s="316"/>
    </row>
    <row r="165" spans="1:9" x14ac:dyDescent="0.3">
      <c r="A165" s="315"/>
      <c r="B165" s="315"/>
      <c r="C165" s="315"/>
      <c r="D165" s="315"/>
      <c r="E165" s="315"/>
      <c r="F165" s="315"/>
      <c r="G165" s="315"/>
      <c r="H165" s="315"/>
      <c r="I165" s="315"/>
    </row>
    <row r="166" spans="1:9" ht="30" x14ac:dyDescent="0.3">
      <c r="A166" s="254" t="s">
        <v>1</v>
      </c>
      <c r="B166" s="254"/>
      <c r="C166" s="254"/>
      <c r="D166" s="254"/>
      <c r="E166" s="254"/>
      <c r="F166" s="74" t="s">
        <v>86</v>
      </c>
      <c r="G166" s="74" t="s">
        <v>32</v>
      </c>
      <c r="H166" s="74" t="s">
        <v>33</v>
      </c>
      <c r="I166" s="74" t="s">
        <v>34</v>
      </c>
    </row>
    <row r="167" spans="1:9" ht="39.75" customHeight="1" x14ac:dyDescent="0.3">
      <c r="A167" s="187" t="str">
        <f>C4</f>
        <v>სოციალურად დაუცველი ფენისათვის ყოველდღიური, ერთჯერადი უფასო კვებით უზრუნველყოფა</v>
      </c>
      <c r="B167" s="187"/>
      <c r="C167" s="187"/>
      <c r="D167" s="187"/>
      <c r="E167" s="187"/>
      <c r="F167" s="12" t="s">
        <v>31</v>
      </c>
      <c r="G167" s="75" t="s">
        <v>31</v>
      </c>
      <c r="H167" s="75" t="s">
        <v>31</v>
      </c>
      <c r="I167" s="75" t="s">
        <v>31</v>
      </c>
    </row>
    <row r="168" spans="1:9" ht="19.5" customHeight="1" x14ac:dyDescent="0.3">
      <c r="A168" s="254" t="s">
        <v>26</v>
      </c>
      <c r="B168" s="254"/>
      <c r="C168" s="254"/>
      <c r="D168" s="254"/>
      <c r="E168" s="254"/>
      <c r="F168" s="254"/>
      <c r="G168" s="254"/>
      <c r="H168" s="254"/>
      <c r="I168" s="254"/>
    </row>
    <row r="169" spans="1:9" ht="36.75" customHeight="1" x14ac:dyDescent="0.3">
      <c r="A169" s="277" t="s">
        <v>509</v>
      </c>
      <c r="B169" s="277"/>
      <c r="C169" s="277"/>
      <c r="D169" s="277"/>
      <c r="E169" s="277"/>
      <c r="F169" s="277"/>
      <c r="G169" s="277"/>
      <c r="H169" s="277"/>
      <c r="I169" s="277"/>
    </row>
    <row r="170" spans="1:9" x14ac:dyDescent="0.3">
      <c r="A170" s="76"/>
      <c r="B170" s="76"/>
      <c r="C170" s="76"/>
      <c r="D170" s="76"/>
      <c r="E170" s="76"/>
      <c r="F170" s="76"/>
      <c r="G170" s="77"/>
      <c r="H170" s="77"/>
      <c r="I170" s="77"/>
    </row>
    <row r="171" spans="1:9" ht="30" x14ac:dyDescent="0.3">
      <c r="A171" s="239" t="s">
        <v>39</v>
      </c>
      <c r="B171" s="239"/>
      <c r="C171" s="239"/>
      <c r="D171" s="239"/>
      <c r="E171" s="74" t="s">
        <v>0</v>
      </c>
      <c r="F171" s="74" t="s">
        <v>44</v>
      </c>
      <c r="G171" s="74" t="s">
        <v>45</v>
      </c>
      <c r="H171" s="74" t="s">
        <v>46</v>
      </c>
      <c r="I171" s="74" t="s">
        <v>47</v>
      </c>
    </row>
    <row r="172" spans="1:9" ht="37.5" customHeight="1" x14ac:dyDescent="0.3">
      <c r="A172" s="187" t="str">
        <f>C4</f>
        <v>სოციალურად დაუცველი ფენისათვის ყოველდღიური, ერთჯერადი უფასო კვებით უზრუნველყოფა</v>
      </c>
      <c r="B172" s="187"/>
      <c r="C172" s="187"/>
      <c r="D172" s="187"/>
      <c r="E172" s="12">
        <v>32000</v>
      </c>
      <c r="F172" s="12">
        <f>H10</f>
        <v>30000</v>
      </c>
      <c r="G172" s="12">
        <v>32000</v>
      </c>
      <c r="H172" s="12">
        <v>35000</v>
      </c>
      <c r="I172" s="12">
        <v>37000</v>
      </c>
    </row>
    <row r="173" spans="1:9" x14ac:dyDescent="0.3">
      <c r="A173" s="76"/>
      <c r="B173" s="76"/>
      <c r="C173" s="76"/>
      <c r="D173" s="76"/>
      <c r="E173" s="76"/>
      <c r="F173" s="76"/>
      <c r="G173" s="77"/>
      <c r="H173" s="77"/>
      <c r="I173" s="77"/>
    </row>
    <row r="174" spans="1:9" ht="64.5" customHeight="1" x14ac:dyDescent="0.3">
      <c r="A174" s="256" t="s">
        <v>42</v>
      </c>
      <c r="B174" s="256"/>
      <c r="C174" s="256"/>
      <c r="D174" s="266" t="s">
        <v>477</v>
      </c>
      <c r="E174" s="267"/>
      <c r="F174" s="267"/>
      <c r="G174" s="267"/>
      <c r="H174" s="267"/>
      <c r="I174" s="268"/>
    </row>
    <row r="175" spans="1:9" x14ac:dyDescent="0.3">
      <c r="A175" s="258" t="s">
        <v>169</v>
      </c>
      <c r="B175" s="258"/>
      <c r="C175" s="258"/>
      <c r="D175" s="258"/>
      <c r="E175" s="258"/>
      <c r="F175" s="258"/>
      <c r="G175" s="258"/>
      <c r="H175" s="258"/>
      <c r="I175" s="258"/>
    </row>
    <row r="176" spans="1:9" ht="108.75" customHeight="1" x14ac:dyDescent="0.3">
      <c r="A176" s="257" t="s">
        <v>496</v>
      </c>
      <c r="B176" s="257"/>
      <c r="C176" s="257"/>
      <c r="D176" s="257"/>
      <c r="E176" s="257"/>
      <c r="F176" s="257"/>
      <c r="G176" s="257"/>
      <c r="H176" s="257"/>
      <c r="I176" s="257"/>
    </row>
    <row r="177" spans="1:9" x14ac:dyDescent="0.3">
      <c r="A177" s="78"/>
      <c r="B177" s="78"/>
      <c r="C177" s="78"/>
      <c r="D177" s="79"/>
      <c r="E177" s="79"/>
      <c r="F177" s="79"/>
      <c r="G177" s="80"/>
      <c r="H177" s="80"/>
      <c r="I177" s="81"/>
    </row>
    <row r="178" spans="1:9" x14ac:dyDescent="0.3">
      <c r="A178" s="82"/>
      <c r="B178" s="239" t="s">
        <v>27</v>
      </c>
      <c r="C178" s="239"/>
      <c r="D178" s="239"/>
      <c r="E178" s="239"/>
      <c r="F178" s="239"/>
      <c r="G178" s="239"/>
      <c r="H178" s="239"/>
      <c r="I178" s="239"/>
    </row>
    <row r="179" spans="1:9" ht="51" x14ac:dyDescent="0.3">
      <c r="A179" s="82" t="s">
        <v>38</v>
      </c>
      <c r="B179" s="74" t="s">
        <v>11</v>
      </c>
      <c r="C179" s="83" t="s">
        <v>49</v>
      </c>
      <c r="D179" s="84" t="s">
        <v>50</v>
      </c>
      <c r="E179" s="83" t="s">
        <v>12</v>
      </c>
      <c r="F179" s="83" t="s">
        <v>30</v>
      </c>
      <c r="G179" s="83" t="s">
        <v>36</v>
      </c>
      <c r="H179" s="83" t="s">
        <v>13</v>
      </c>
      <c r="I179" s="83" t="s">
        <v>14</v>
      </c>
    </row>
    <row r="180" spans="1:9" ht="90" x14ac:dyDescent="0.3">
      <c r="A180" s="163" t="s">
        <v>509</v>
      </c>
      <c r="B180" s="62" t="s">
        <v>329</v>
      </c>
      <c r="C180" s="6" t="s">
        <v>330</v>
      </c>
      <c r="D180" s="131" t="s">
        <v>330</v>
      </c>
      <c r="E180" s="30" t="s">
        <v>23</v>
      </c>
      <c r="F180" s="31">
        <v>0.1</v>
      </c>
      <c r="G180" s="56" t="s">
        <v>150</v>
      </c>
      <c r="H180" s="30" t="s">
        <v>331</v>
      </c>
      <c r="I180" s="30" t="s">
        <v>95</v>
      </c>
    </row>
  </sheetData>
  <mergeCells count="337">
    <mergeCell ref="D174:I174"/>
    <mergeCell ref="C5:I5"/>
    <mergeCell ref="A6:G6"/>
    <mergeCell ref="H6:I6"/>
    <mergeCell ref="A7:G7"/>
    <mergeCell ref="H7:I7"/>
    <mergeCell ref="A8:D8"/>
    <mergeCell ref="H8:I8"/>
    <mergeCell ref="B1:F1"/>
    <mergeCell ref="A2:B2"/>
    <mergeCell ref="C2:I2"/>
    <mergeCell ref="A3:G3"/>
    <mergeCell ref="H3:I3"/>
    <mergeCell ref="C4:I4"/>
    <mergeCell ref="A13:I13"/>
    <mergeCell ref="A14:I14"/>
    <mergeCell ref="H52:I52"/>
    <mergeCell ref="A9:D9"/>
    <mergeCell ref="H9:I9"/>
    <mergeCell ref="A10:G10"/>
    <mergeCell ref="H10:I10"/>
    <mergeCell ref="A11:I11"/>
    <mergeCell ref="A12:I12"/>
    <mergeCell ref="A15:F16"/>
    <mergeCell ref="G15:I15"/>
    <mergeCell ref="G17:G18"/>
    <mergeCell ref="I17:I18"/>
    <mergeCell ref="A17:F18"/>
    <mergeCell ref="H23:I23"/>
    <mergeCell ref="H48:I48"/>
    <mergeCell ref="H21:I21"/>
    <mergeCell ref="H22:I22"/>
    <mergeCell ref="H19:I19"/>
    <mergeCell ref="H20:I20"/>
    <mergeCell ref="A19:E19"/>
    <mergeCell ref="F20:G20"/>
    <mergeCell ref="F21:G21"/>
    <mergeCell ref="F22:G22"/>
    <mergeCell ref="F23:G23"/>
    <mergeCell ref="F24:G24"/>
    <mergeCell ref="H24:I24"/>
    <mergeCell ref="F32:G32"/>
    <mergeCell ref="H32:I32"/>
    <mergeCell ref="F33:G33"/>
    <mergeCell ref="H33:I33"/>
    <mergeCell ref="F30:G30"/>
    <mergeCell ref="H30:I30"/>
    <mergeCell ref="F31:G31"/>
    <mergeCell ref="F116:G116"/>
    <mergeCell ref="H116:I116"/>
    <mergeCell ref="F117:G117"/>
    <mergeCell ref="H117:I117"/>
    <mergeCell ref="H112:I112"/>
    <mergeCell ref="F108:G108"/>
    <mergeCell ref="H108:I108"/>
    <mergeCell ref="F109:G109"/>
    <mergeCell ref="H50:I50"/>
    <mergeCell ref="H107:I107"/>
    <mergeCell ref="F107:G107"/>
    <mergeCell ref="H105:I105"/>
    <mergeCell ref="H106:I106"/>
    <mergeCell ref="H103:I103"/>
    <mergeCell ref="H104:I104"/>
    <mergeCell ref="H53:I53"/>
    <mergeCell ref="H101:I101"/>
    <mergeCell ref="H102:I102"/>
    <mergeCell ref="H98:I98"/>
    <mergeCell ref="F85:G85"/>
    <mergeCell ref="F113:G113"/>
    <mergeCell ref="H113:I113"/>
    <mergeCell ref="F114:G114"/>
    <mergeCell ref="H114:I114"/>
    <mergeCell ref="H31:I31"/>
    <mergeCell ref="F25:G25"/>
    <mergeCell ref="H25:I25"/>
    <mergeCell ref="F26:G26"/>
    <mergeCell ref="F34:G34"/>
    <mergeCell ref="H34:I34"/>
    <mergeCell ref="F35:G35"/>
    <mergeCell ref="H35:I35"/>
    <mergeCell ref="F36:G36"/>
    <mergeCell ref="H36:I36"/>
    <mergeCell ref="H26:I26"/>
    <mergeCell ref="F27:G27"/>
    <mergeCell ref="H27:I27"/>
    <mergeCell ref="F28:G28"/>
    <mergeCell ref="H28:I28"/>
    <mergeCell ref="F29:G29"/>
    <mergeCell ref="H29:I29"/>
    <mergeCell ref="H41:I41"/>
    <mergeCell ref="F42:G42"/>
    <mergeCell ref="H42:I42"/>
    <mergeCell ref="F43:G43"/>
    <mergeCell ref="H43:I43"/>
    <mergeCell ref="H37:I37"/>
    <mergeCell ref="F38:G38"/>
    <mergeCell ref="H38:I38"/>
    <mergeCell ref="F39:G39"/>
    <mergeCell ref="H39:I39"/>
    <mergeCell ref="F40:G40"/>
    <mergeCell ref="H40:I40"/>
    <mergeCell ref="F37:G37"/>
    <mergeCell ref="F41:G41"/>
    <mergeCell ref="H44:I44"/>
    <mergeCell ref="F51:G51"/>
    <mergeCell ref="F127:G127"/>
    <mergeCell ref="H127:I127"/>
    <mergeCell ref="F128:G128"/>
    <mergeCell ref="H128:I128"/>
    <mergeCell ref="H110:I110"/>
    <mergeCell ref="F111:G111"/>
    <mergeCell ref="H111:I111"/>
    <mergeCell ref="F112:G112"/>
    <mergeCell ref="H45:I45"/>
    <mergeCell ref="F46:G46"/>
    <mergeCell ref="H46:I46"/>
    <mergeCell ref="F47:G47"/>
    <mergeCell ref="H47:I47"/>
    <mergeCell ref="F52:G52"/>
    <mergeCell ref="F53:G53"/>
    <mergeCell ref="F48:G48"/>
    <mergeCell ref="F49:G49"/>
    <mergeCell ref="F50:G50"/>
    <mergeCell ref="F45:G45"/>
    <mergeCell ref="F44:G44"/>
    <mergeCell ref="H51:I51"/>
    <mergeCell ref="H49:I49"/>
    <mergeCell ref="F129:G129"/>
    <mergeCell ref="H129:I129"/>
    <mergeCell ref="F122:G122"/>
    <mergeCell ref="H122:I122"/>
    <mergeCell ref="F123:G123"/>
    <mergeCell ref="H123:I123"/>
    <mergeCell ref="F125:G125"/>
    <mergeCell ref="H125:I125"/>
    <mergeCell ref="F126:G126"/>
    <mergeCell ref="H126:I126"/>
    <mergeCell ref="F118:G118"/>
    <mergeCell ref="H118:I118"/>
    <mergeCell ref="F119:G119"/>
    <mergeCell ref="H119:I119"/>
    <mergeCell ref="F120:G120"/>
    <mergeCell ref="F124:G124"/>
    <mergeCell ref="H124:I124"/>
    <mergeCell ref="H120:I120"/>
    <mergeCell ref="F121:G121"/>
    <mergeCell ref="H121:I121"/>
    <mergeCell ref="F115:G115"/>
    <mergeCell ref="H115:I115"/>
    <mergeCell ref="H109:I109"/>
    <mergeCell ref="F102:G102"/>
    <mergeCell ref="F103:G103"/>
    <mergeCell ref="F104:G104"/>
    <mergeCell ref="F105:G105"/>
    <mergeCell ref="F106:G106"/>
    <mergeCell ref="H87:I87"/>
    <mergeCell ref="F88:G88"/>
    <mergeCell ref="H88:I88"/>
    <mergeCell ref="F110:G110"/>
    <mergeCell ref="H99:I99"/>
    <mergeCell ref="F100:G100"/>
    <mergeCell ref="H100:I100"/>
    <mergeCell ref="F101:G101"/>
    <mergeCell ref="F96:G96"/>
    <mergeCell ref="H96:I96"/>
    <mergeCell ref="F97:G97"/>
    <mergeCell ref="H97:I97"/>
    <mergeCell ref="F98:G98"/>
    <mergeCell ref="F91:G91"/>
    <mergeCell ref="H91:I91"/>
    <mergeCell ref="F92:G92"/>
    <mergeCell ref="H92:I92"/>
    <mergeCell ref="F99:G99"/>
    <mergeCell ref="F74:G74"/>
    <mergeCell ref="H74:I74"/>
    <mergeCell ref="F75:G75"/>
    <mergeCell ref="H75:I75"/>
    <mergeCell ref="F82:G82"/>
    <mergeCell ref="F89:G89"/>
    <mergeCell ref="F93:G93"/>
    <mergeCell ref="H93:I93"/>
    <mergeCell ref="F94:G94"/>
    <mergeCell ref="H94:I94"/>
    <mergeCell ref="F95:G95"/>
    <mergeCell ref="H95:I95"/>
    <mergeCell ref="H89:I89"/>
    <mergeCell ref="F90:G90"/>
    <mergeCell ref="H90:I90"/>
    <mergeCell ref="H85:I85"/>
    <mergeCell ref="F86:G86"/>
    <mergeCell ref="H86:I86"/>
    <mergeCell ref="F87:G87"/>
    <mergeCell ref="H82:I82"/>
    <mergeCell ref="F83:G83"/>
    <mergeCell ref="H83:I83"/>
    <mergeCell ref="F84:G84"/>
    <mergeCell ref="H84:I84"/>
    <mergeCell ref="F79:G79"/>
    <mergeCell ref="H79:I79"/>
    <mergeCell ref="F80:G80"/>
    <mergeCell ref="H80:I80"/>
    <mergeCell ref="F81:G81"/>
    <mergeCell ref="F71:G71"/>
    <mergeCell ref="H71:I71"/>
    <mergeCell ref="F72:G72"/>
    <mergeCell ref="F76:G76"/>
    <mergeCell ref="H76:I76"/>
    <mergeCell ref="H81:I81"/>
    <mergeCell ref="H62:I62"/>
    <mergeCell ref="F63:G63"/>
    <mergeCell ref="H63:I63"/>
    <mergeCell ref="F64:G64"/>
    <mergeCell ref="H64:I64"/>
    <mergeCell ref="F68:G68"/>
    <mergeCell ref="H68:I68"/>
    <mergeCell ref="F69:G69"/>
    <mergeCell ref="H69:I69"/>
    <mergeCell ref="F19:G19"/>
    <mergeCell ref="A30:E30"/>
    <mergeCell ref="A31:E31"/>
    <mergeCell ref="F67:G67"/>
    <mergeCell ref="H67:I67"/>
    <mergeCell ref="F62:G62"/>
    <mergeCell ref="F57:G57"/>
    <mergeCell ref="H57:I57"/>
    <mergeCell ref="F58:G58"/>
    <mergeCell ref="F65:G65"/>
    <mergeCell ref="H65:I65"/>
    <mergeCell ref="F66:G66"/>
    <mergeCell ref="H66:I66"/>
    <mergeCell ref="F54:G54"/>
    <mergeCell ref="H54:I54"/>
    <mergeCell ref="F55:G55"/>
    <mergeCell ref="H55:I55"/>
    <mergeCell ref="F56:G56"/>
    <mergeCell ref="H56:I56"/>
    <mergeCell ref="H58:I58"/>
    <mergeCell ref="F59:G59"/>
    <mergeCell ref="H59:I59"/>
    <mergeCell ref="F60:G60"/>
    <mergeCell ref="H60:I60"/>
    <mergeCell ref="A131:I131"/>
    <mergeCell ref="A132:E132"/>
    <mergeCell ref="F132:I132"/>
    <mergeCell ref="A133:E133"/>
    <mergeCell ref="F133:I133"/>
    <mergeCell ref="A134:E134"/>
    <mergeCell ref="F134:I134"/>
    <mergeCell ref="A23:E24"/>
    <mergeCell ref="A25:E25"/>
    <mergeCell ref="A26:E26"/>
    <mergeCell ref="A27:E27"/>
    <mergeCell ref="A28:E28"/>
    <mergeCell ref="A29:E29"/>
    <mergeCell ref="F61:G61"/>
    <mergeCell ref="H61:I61"/>
    <mergeCell ref="F77:G77"/>
    <mergeCell ref="H77:I77"/>
    <mergeCell ref="F78:G78"/>
    <mergeCell ref="H78:I78"/>
    <mergeCell ref="H72:I72"/>
    <mergeCell ref="F73:G73"/>
    <mergeCell ref="H73:I73"/>
    <mergeCell ref="F70:G70"/>
    <mergeCell ref="H70:I70"/>
    <mergeCell ref="A138:E138"/>
    <mergeCell ref="F138:I138"/>
    <mergeCell ref="A146:E146"/>
    <mergeCell ref="F146:I146"/>
    <mergeCell ref="A147:E147"/>
    <mergeCell ref="F147:I147"/>
    <mergeCell ref="A139:E139"/>
    <mergeCell ref="A135:E135"/>
    <mergeCell ref="F135:I135"/>
    <mergeCell ref="A136:E136"/>
    <mergeCell ref="F136:I136"/>
    <mergeCell ref="A137:E137"/>
    <mergeCell ref="F137:I137"/>
    <mergeCell ref="F139:I139"/>
    <mergeCell ref="A143:E143"/>
    <mergeCell ref="F143:I143"/>
    <mergeCell ref="A144:E144"/>
    <mergeCell ref="F144:I144"/>
    <mergeCell ref="A145:E145"/>
    <mergeCell ref="F145:I145"/>
    <mergeCell ref="A140:E140"/>
    <mergeCell ref="F140:I140"/>
    <mergeCell ref="A141:E141"/>
    <mergeCell ref="F141:I141"/>
    <mergeCell ref="F156:I156"/>
    <mergeCell ref="A151:E151"/>
    <mergeCell ref="F151:I151"/>
    <mergeCell ref="A152:E152"/>
    <mergeCell ref="F152:I152"/>
    <mergeCell ref="A153:E153"/>
    <mergeCell ref="F153:I153"/>
    <mergeCell ref="A148:E148"/>
    <mergeCell ref="F148:I148"/>
    <mergeCell ref="A149:E149"/>
    <mergeCell ref="F149:I149"/>
    <mergeCell ref="A150:E150"/>
    <mergeCell ref="F150:I150"/>
    <mergeCell ref="F163:I163"/>
    <mergeCell ref="A164:E164"/>
    <mergeCell ref="F164:I164"/>
    <mergeCell ref="A165:E165"/>
    <mergeCell ref="F165:I165"/>
    <mergeCell ref="A160:E160"/>
    <mergeCell ref="F160:I160"/>
    <mergeCell ref="A161:E161"/>
    <mergeCell ref="F161:I161"/>
    <mergeCell ref="A162:E162"/>
    <mergeCell ref="F162:I162"/>
    <mergeCell ref="A142:E142"/>
    <mergeCell ref="F142:I142"/>
    <mergeCell ref="A174:C174"/>
    <mergeCell ref="A175:I175"/>
    <mergeCell ref="A176:I176"/>
    <mergeCell ref="B178:I178"/>
    <mergeCell ref="A166:E166"/>
    <mergeCell ref="A167:E167"/>
    <mergeCell ref="A168:I168"/>
    <mergeCell ref="A169:I169"/>
    <mergeCell ref="A171:D171"/>
    <mergeCell ref="A172:D172"/>
    <mergeCell ref="A157:E157"/>
    <mergeCell ref="F157:I157"/>
    <mergeCell ref="A158:E158"/>
    <mergeCell ref="F158:I158"/>
    <mergeCell ref="A159:E159"/>
    <mergeCell ref="F159:I159"/>
    <mergeCell ref="A154:E154"/>
    <mergeCell ref="F154:I154"/>
    <mergeCell ref="A155:E155"/>
    <mergeCell ref="F155:I155"/>
    <mergeCell ref="A156:E156"/>
    <mergeCell ref="A163:E163"/>
  </mergeCells>
  <printOptions horizontalCentered="1"/>
  <pageMargins left="0.25" right="0.25" top="0.75" bottom="0.75" header="0.3" footer="0.3"/>
  <pageSetup paperSize="9" scale="63" orientation="landscape" r:id="rId1"/>
  <rowBreaks count="1" manualBreakCount="1">
    <brk id="10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EB640-D203-47C8-AE27-D0BCE3DD956C}">
  <dimension ref="A1:I40"/>
  <sheetViews>
    <sheetView view="pageBreakPreview" topLeftCell="A36" zoomScaleNormal="100" zoomScaleSheetLayoutView="100" workbookViewId="0">
      <selection activeCell="B39" sqref="B39"/>
    </sheetView>
  </sheetViews>
  <sheetFormatPr defaultColWidth="9.140625" defaultRowHeight="15" x14ac:dyDescent="0.3"/>
  <cols>
    <col min="1" max="1" width="34.42578125" style="67" customWidth="1"/>
    <col min="2" max="2" width="33.85546875" style="67" customWidth="1"/>
    <col min="3" max="3" width="14.28515625" style="67" customWidth="1"/>
    <col min="4" max="5" width="13" style="67" customWidth="1"/>
    <col min="6" max="6" width="12.42578125" style="67" customWidth="1"/>
    <col min="7" max="7" width="12.28515625" style="68" customWidth="1"/>
    <col min="8" max="8" width="11.28515625" style="68" customWidth="1"/>
    <col min="9" max="9" width="12.28515625" style="68" customWidth="1"/>
    <col min="10" max="16384" width="9.140625" style="67"/>
  </cols>
  <sheetData>
    <row r="1" spans="1:9" x14ac:dyDescent="0.3">
      <c r="B1" s="271"/>
      <c r="C1" s="271"/>
      <c r="D1" s="271"/>
      <c r="E1" s="271"/>
      <c r="F1" s="271"/>
    </row>
    <row r="2" spans="1:9" ht="31.15" customHeight="1" x14ac:dyDescent="0.3">
      <c r="A2" s="258" t="s">
        <v>15</v>
      </c>
      <c r="B2" s="258"/>
      <c r="C2" s="272" t="s">
        <v>138</v>
      </c>
      <c r="D2" s="272"/>
      <c r="E2" s="272"/>
      <c r="F2" s="272"/>
      <c r="G2" s="272"/>
      <c r="H2" s="272"/>
      <c r="I2" s="272"/>
    </row>
    <row r="3" spans="1:9" ht="30.6" customHeight="1" x14ac:dyDescent="0.3">
      <c r="A3" s="254" t="s">
        <v>16</v>
      </c>
      <c r="B3" s="254"/>
      <c r="C3" s="254"/>
      <c r="D3" s="254"/>
      <c r="E3" s="254"/>
      <c r="F3" s="254"/>
      <c r="G3" s="254"/>
      <c r="H3" s="273" t="s">
        <v>335</v>
      </c>
      <c r="I3" s="273"/>
    </row>
    <row r="4" spans="1:9" ht="32.450000000000003" customHeight="1" x14ac:dyDescent="0.3">
      <c r="A4" s="69" t="s">
        <v>17</v>
      </c>
      <c r="B4" s="70"/>
      <c r="C4" s="272" t="s">
        <v>336</v>
      </c>
      <c r="D4" s="272"/>
      <c r="E4" s="272"/>
      <c r="F4" s="272"/>
      <c r="G4" s="272"/>
      <c r="H4" s="272"/>
      <c r="I4" s="272"/>
    </row>
    <row r="5" spans="1:9" ht="34.15" customHeight="1" x14ac:dyDescent="0.3">
      <c r="A5" s="69" t="s">
        <v>18</v>
      </c>
      <c r="B5" s="70"/>
      <c r="C5" s="272" t="s">
        <v>150</v>
      </c>
      <c r="D5" s="272"/>
      <c r="E5" s="272"/>
      <c r="F5" s="272"/>
      <c r="G5" s="272"/>
      <c r="H5" s="272"/>
      <c r="I5" s="272"/>
    </row>
    <row r="6" spans="1:9" ht="34.15" customHeight="1" x14ac:dyDescent="0.3">
      <c r="A6" s="254" t="s">
        <v>21</v>
      </c>
      <c r="B6" s="254"/>
      <c r="C6" s="254"/>
      <c r="D6" s="254"/>
      <c r="E6" s="254"/>
      <c r="F6" s="254"/>
      <c r="G6" s="254"/>
      <c r="H6" s="273" t="s">
        <v>153</v>
      </c>
      <c r="I6" s="273"/>
    </row>
    <row r="7" spans="1:9" ht="27" customHeight="1" x14ac:dyDescent="0.3">
      <c r="A7" s="270" t="s">
        <v>57</v>
      </c>
      <c r="B7" s="270"/>
      <c r="C7" s="270"/>
      <c r="D7" s="270"/>
      <c r="E7" s="270"/>
      <c r="F7" s="270"/>
      <c r="G7" s="270"/>
      <c r="H7" s="204">
        <f>I22</f>
        <v>126200</v>
      </c>
      <c r="I7" s="204"/>
    </row>
    <row r="8" spans="1:9" ht="21" hidden="1" customHeight="1" x14ac:dyDescent="0.3">
      <c r="A8" s="270" t="s">
        <v>58</v>
      </c>
      <c r="B8" s="270"/>
      <c r="C8" s="270"/>
      <c r="D8" s="270"/>
      <c r="E8" s="71"/>
      <c r="F8" s="71"/>
      <c r="G8" s="12"/>
      <c r="H8" s="206"/>
      <c r="I8" s="206"/>
    </row>
    <row r="9" spans="1:9" ht="27.75" hidden="1" customHeight="1" x14ac:dyDescent="0.3">
      <c r="A9" s="270" t="s">
        <v>59</v>
      </c>
      <c r="B9" s="270"/>
      <c r="C9" s="270"/>
      <c r="D9" s="270"/>
      <c r="E9" s="71"/>
      <c r="F9" s="71"/>
      <c r="G9" s="12"/>
      <c r="H9" s="206"/>
      <c r="I9" s="206"/>
    </row>
    <row r="10" spans="1:9" ht="27" customHeight="1" x14ac:dyDescent="0.3">
      <c r="A10" s="269" t="s">
        <v>22</v>
      </c>
      <c r="B10" s="269"/>
      <c r="C10" s="269"/>
      <c r="D10" s="269"/>
      <c r="E10" s="269"/>
      <c r="F10" s="269"/>
      <c r="G10" s="269"/>
      <c r="H10" s="204">
        <f>H7</f>
        <v>126200</v>
      </c>
      <c r="I10" s="204"/>
    </row>
    <row r="11" spans="1:9" ht="26.25" customHeight="1" x14ac:dyDescent="0.3">
      <c r="A11" s="254" t="s">
        <v>19</v>
      </c>
      <c r="B11" s="254"/>
      <c r="C11" s="254"/>
      <c r="D11" s="254"/>
      <c r="E11" s="254"/>
      <c r="F11" s="254"/>
      <c r="G11" s="254"/>
      <c r="H11" s="254"/>
      <c r="I11" s="254"/>
    </row>
    <row r="12" spans="1:9" ht="24" customHeight="1" x14ac:dyDescent="0.3">
      <c r="A12" s="255" t="s">
        <v>478</v>
      </c>
      <c r="B12" s="255"/>
      <c r="C12" s="255"/>
      <c r="D12" s="255"/>
      <c r="E12" s="255"/>
      <c r="F12" s="255"/>
      <c r="G12" s="255"/>
      <c r="H12" s="255"/>
      <c r="I12" s="255"/>
    </row>
    <row r="13" spans="1:9" ht="32.25" customHeight="1" x14ac:dyDescent="0.3">
      <c r="A13" s="254" t="s">
        <v>20</v>
      </c>
      <c r="B13" s="254"/>
      <c r="C13" s="254"/>
      <c r="D13" s="254"/>
      <c r="E13" s="254"/>
      <c r="F13" s="254"/>
      <c r="G13" s="254"/>
      <c r="H13" s="254"/>
      <c r="I13" s="254"/>
    </row>
    <row r="14" spans="1:9" ht="92.25" customHeight="1" x14ac:dyDescent="0.3">
      <c r="A14" s="255" t="s">
        <v>337</v>
      </c>
      <c r="B14" s="255"/>
      <c r="C14" s="255"/>
      <c r="D14" s="255"/>
      <c r="E14" s="255"/>
      <c r="F14" s="255"/>
      <c r="G14" s="255"/>
      <c r="H14" s="255"/>
      <c r="I14" s="255"/>
    </row>
    <row r="15" spans="1:9" ht="27.6" customHeight="1" x14ac:dyDescent="0.3">
      <c r="A15" s="254" t="s">
        <v>1</v>
      </c>
      <c r="B15" s="254"/>
      <c r="C15" s="254"/>
      <c r="D15" s="254"/>
      <c r="E15" s="254"/>
      <c r="F15" s="254"/>
      <c r="G15" s="256" t="s">
        <v>28</v>
      </c>
      <c r="H15" s="256"/>
      <c r="I15" s="256"/>
    </row>
    <row r="16" spans="1:9" ht="48.75" customHeight="1" x14ac:dyDescent="0.3">
      <c r="A16" s="254"/>
      <c r="B16" s="254"/>
      <c r="C16" s="254"/>
      <c r="D16" s="254"/>
      <c r="E16" s="254"/>
      <c r="F16" s="254"/>
      <c r="G16" s="72" t="s">
        <v>23</v>
      </c>
      <c r="H16" s="73" t="s">
        <v>35</v>
      </c>
      <c r="I16" s="73" t="s">
        <v>24</v>
      </c>
    </row>
    <row r="17" spans="1:9" ht="29.25" customHeight="1" x14ac:dyDescent="0.3">
      <c r="A17" s="333" t="s">
        <v>338</v>
      </c>
      <c r="B17" s="333"/>
      <c r="C17" s="333"/>
      <c r="D17" s="333"/>
      <c r="E17" s="333"/>
      <c r="F17" s="333"/>
      <c r="G17" s="72">
        <v>1</v>
      </c>
      <c r="H17" s="72">
        <v>3000</v>
      </c>
      <c r="I17" s="72">
        <f>G17*H17</f>
        <v>3000</v>
      </c>
    </row>
    <row r="18" spans="1:9" ht="35.25" customHeight="1" x14ac:dyDescent="0.3">
      <c r="A18" s="333" t="s">
        <v>511</v>
      </c>
      <c r="B18" s="333"/>
      <c r="C18" s="333"/>
      <c r="D18" s="333"/>
      <c r="E18" s="333"/>
      <c r="F18" s="333"/>
      <c r="G18" s="72">
        <v>5</v>
      </c>
      <c r="H18" s="72">
        <v>500</v>
      </c>
      <c r="I18" s="72">
        <f>G18*H18</f>
        <v>2500</v>
      </c>
    </row>
    <row r="19" spans="1:9" ht="21" customHeight="1" x14ac:dyDescent="0.3">
      <c r="A19" s="334" t="s">
        <v>339</v>
      </c>
      <c r="B19" s="334"/>
      <c r="C19" s="334"/>
      <c r="D19" s="334"/>
      <c r="E19" s="334"/>
      <c r="F19" s="334"/>
      <c r="G19" s="336">
        <v>210</v>
      </c>
      <c r="H19" s="72">
        <v>320</v>
      </c>
      <c r="I19" s="336">
        <f>G19*H19</f>
        <v>67200</v>
      </c>
    </row>
    <row r="20" spans="1:9" ht="20.25" customHeight="1" x14ac:dyDescent="0.3">
      <c r="A20" s="334"/>
      <c r="B20" s="334"/>
      <c r="C20" s="334"/>
      <c r="D20" s="334"/>
      <c r="E20" s="334"/>
      <c r="F20" s="334"/>
      <c r="G20" s="336"/>
      <c r="H20" s="72" t="s">
        <v>340</v>
      </c>
      <c r="I20" s="336"/>
    </row>
    <row r="21" spans="1:9" ht="37.5" customHeight="1" x14ac:dyDescent="0.3">
      <c r="A21" s="334" t="s">
        <v>341</v>
      </c>
      <c r="B21" s="333"/>
      <c r="C21" s="333"/>
      <c r="D21" s="333"/>
      <c r="E21" s="333"/>
      <c r="F21" s="333"/>
      <c r="G21" s="72">
        <v>214</v>
      </c>
      <c r="H21" s="72">
        <v>250</v>
      </c>
      <c r="I21" s="72">
        <f>G21*H21</f>
        <v>53500</v>
      </c>
    </row>
    <row r="22" spans="1:9" ht="22.5" customHeight="1" x14ac:dyDescent="0.3">
      <c r="A22" s="335" t="s">
        <v>463</v>
      </c>
      <c r="B22" s="335"/>
      <c r="C22" s="335"/>
      <c r="D22" s="335"/>
      <c r="E22" s="335"/>
      <c r="F22" s="335"/>
      <c r="G22" s="335"/>
      <c r="H22" s="335"/>
      <c r="I22" s="66">
        <f>I23+I24</f>
        <v>126200</v>
      </c>
    </row>
    <row r="23" spans="1:9" ht="22.5" customHeight="1" x14ac:dyDescent="0.3">
      <c r="A23" s="259" t="s">
        <v>138</v>
      </c>
      <c r="B23" s="260"/>
      <c r="C23" s="260"/>
      <c r="D23" s="260"/>
      <c r="E23" s="260"/>
      <c r="F23" s="260"/>
      <c r="G23" s="260"/>
      <c r="H23" s="261"/>
      <c r="I23" s="66">
        <f>I17+I18+I21</f>
        <v>59000</v>
      </c>
    </row>
    <row r="24" spans="1:9" ht="22.5" customHeight="1" x14ac:dyDescent="0.3">
      <c r="A24" s="259" t="s">
        <v>460</v>
      </c>
      <c r="B24" s="260"/>
      <c r="C24" s="260"/>
      <c r="D24" s="260"/>
      <c r="E24" s="260"/>
      <c r="F24" s="260"/>
      <c r="G24" s="260"/>
      <c r="H24" s="261"/>
      <c r="I24" s="66">
        <f>I19</f>
        <v>67200</v>
      </c>
    </row>
    <row r="25" spans="1:9" ht="32.450000000000003" customHeight="1" x14ac:dyDescent="0.3">
      <c r="A25" s="254" t="s">
        <v>25</v>
      </c>
      <c r="B25" s="254"/>
      <c r="C25" s="254"/>
      <c r="D25" s="254"/>
      <c r="E25" s="254"/>
      <c r="F25" s="254"/>
      <c r="G25" s="254"/>
      <c r="H25" s="254"/>
      <c r="I25" s="254"/>
    </row>
    <row r="26" spans="1:9" ht="39" customHeight="1" x14ac:dyDescent="0.3">
      <c r="A26" s="254" t="s">
        <v>1</v>
      </c>
      <c r="B26" s="254"/>
      <c r="C26" s="254"/>
      <c r="D26" s="254"/>
      <c r="E26" s="254"/>
      <c r="F26" s="74" t="s">
        <v>86</v>
      </c>
      <c r="G26" s="74" t="s">
        <v>32</v>
      </c>
      <c r="H26" s="74" t="s">
        <v>33</v>
      </c>
      <c r="I26" s="74" t="s">
        <v>34</v>
      </c>
    </row>
    <row r="27" spans="1:9" ht="35.25" customHeight="1" x14ac:dyDescent="0.3">
      <c r="A27" s="187" t="str">
        <f>C4</f>
        <v>ვეტერანთა უკვდავყოფის, სარიატუალო მომსახურების, სადღესასწაულო დღეების ორგანიზება და დახმარება</v>
      </c>
      <c r="B27" s="187"/>
      <c r="C27" s="187"/>
      <c r="D27" s="187"/>
      <c r="E27" s="187"/>
      <c r="F27" s="12" t="s">
        <v>31</v>
      </c>
      <c r="G27" s="75" t="s">
        <v>31</v>
      </c>
      <c r="H27" s="75" t="s">
        <v>31</v>
      </c>
      <c r="I27" s="75" t="s">
        <v>31</v>
      </c>
    </row>
    <row r="28" spans="1:9" ht="26.25" customHeight="1" x14ac:dyDescent="0.3">
      <c r="A28" s="254" t="s">
        <v>26</v>
      </c>
      <c r="B28" s="254"/>
      <c r="C28" s="254"/>
      <c r="D28" s="254"/>
      <c r="E28" s="254"/>
      <c r="F28" s="254"/>
      <c r="G28" s="254"/>
      <c r="H28" s="254"/>
      <c r="I28" s="254"/>
    </row>
    <row r="29" spans="1:9" ht="20.25" customHeight="1" x14ac:dyDescent="0.3">
      <c r="A29" s="255" t="s">
        <v>510</v>
      </c>
      <c r="B29" s="255"/>
      <c r="C29" s="255"/>
      <c r="D29" s="255"/>
      <c r="E29" s="255"/>
      <c r="F29" s="255"/>
      <c r="G29" s="255"/>
      <c r="H29" s="255"/>
      <c r="I29" s="255"/>
    </row>
    <row r="30" spans="1:9" ht="23.25" customHeight="1" x14ac:dyDescent="0.3">
      <c r="A30" s="76"/>
      <c r="B30" s="76"/>
      <c r="C30" s="76"/>
      <c r="D30" s="76"/>
      <c r="E30" s="76"/>
      <c r="F30" s="76"/>
      <c r="G30" s="77"/>
      <c r="H30" s="77"/>
      <c r="I30" s="77"/>
    </row>
    <row r="31" spans="1:9" ht="29.25" customHeight="1" x14ac:dyDescent="0.3">
      <c r="A31" s="239" t="s">
        <v>39</v>
      </c>
      <c r="B31" s="239"/>
      <c r="C31" s="239"/>
      <c r="D31" s="239"/>
      <c r="E31" s="74" t="s">
        <v>0</v>
      </c>
      <c r="F31" s="74" t="s">
        <v>44</v>
      </c>
      <c r="G31" s="74" t="s">
        <v>45</v>
      </c>
      <c r="H31" s="74" t="s">
        <v>46</v>
      </c>
      <c r="I31" s="74" t="s">
        <v>47</v>
      </c>
    </row>
    <row r="32" spans="1:9" ht="35.25" customHeight="1" x14ac:dyDescent="0.3">
      <c r="A32" s="187" t="str">
        <f>C4</f>
        <v>ვეტერანთა უკვდავყოფის, სარიატუალო მომსახურების, სადღესასწაულო დღეების ორგანიზება და დახმარება</v>
      </c>
      <c r="B32" s="187"/>
      <c r="C32" s="187"/>
      <c r="D32" s="187"/>
      <c r="E32" s="12">
        <v>106100</v>
      </c>
      <c r="F32" s="12">
        <f>H10</f>
        <v>126200</v>
      </c>
      <c r="G32" s="12">
        <v>130000</v>
      </c>
      <c r="H32" s="12">
        <v>160000</v>
      </c>
      <c r="I32" s="12">
        <v>190000</v>
      </c>
    </row>
    <row r="33" spans="1:9" ht="23.25" customHeight="1" x14ac:dyDescent="0.3">
      <c r="A33" s="76"/>
      <c r="B33" s="76"/>
      <c r="C33" s="76"/>
      <c r="D33" s="76"/>
      <c r="E33" s="76"/>
      <c r="F33" s="76"/>
      <c r="G33" s="77"/>
      <c r="H33" s="77"/>
      <c r="I33" s="77"/>
    </row>
    <row r="34" spans="1:9" ht="45" customHeight="1" x14ac:dyDescent="0.3">
      <c r="A34" s="256" t="s">
        <v>42</v>
      </c>
      <c r="B34" s="256"/>
      <c r="C34" s="256"/>
      <c r="D34" s="266" t="s">
        <v>466</v>
      </c>
      <c r="E34" s="267"/>
      <c r="F34" s="267"/>
      <c r="G34" s="267"/>
      <c r="H34" s="267"/>
      <c r="I34" s="268"/>
    </row>
    <row r="35" spans="1:9" ht="17.25" customHeight="1" x14ac:dyDescent="0.3">
      <c r="A35" s="258" t="s">
        <v>169</v>
      </c>
      <c r="B35" s="258"/>
      <c r="C35" s="258"/>
      <c r="D35" s="258"/>
      <c r="E35" s="258"/>
      <c r="F35" s="258"/>
      <c r="G35" s="258"/>
      <c r="H35" s="258"/>
      <c r="I35" s="258"/>
    </row>
    <row r="36" spans="1:9" ht="129.75" customHeight="1" x14ac:dyDescent="0.3">
      <c r="A36" s="332" t="s">
        <v>342</v>
      </c>
      <c r="B36" s="332"/>
      <c r="C36" s="332"/>
      <c r="D36" s="332"/>
      <c r="E36" s="332"/>
      <c r="F36" s="332"/>
      <c r="G36" s="332"/>
      <c r="H36" s="332"/>
      <c r="I36" s="332"/>
    </row>
    <row r="37" spans="1:9" ht="27.75" customHeight="1" x14ac:dyDescent="0.3">
      <c r="A37" s="78"/>
      <c r="B37" s="78"/>
      <c r="C37" s="78"/>
      <c r="D37" s="79"/>
      <c r="E37" s="79"/>
      <c r="F37" s="79"/>
      <c r="G37" s="80"/>
      <c r="H37" s="80"/>
      <c r="I37" s="81"/>
    </row>
    <row r="38" spans="1:9" ht="27.75" customHeight="1" x14ac:dyDescent="0.3">
      <c r="A38" s="82"/>
      <c r="B38" s="239" t="s">
        <v>27</v>
      </c>
      <c r="C38" s="239"/>
      <c r="D38" s="239"/>
      <c r="E38" s="239"/>
      <c r="F38" s="239"/>
      <c r="G38" s="239"/>
      <c r="H38" s="239"/>
      <c r="I38" s="239"/>
    </row>
    <row r="39" spans="1:9" ht="47.25" customHeight="1" x14ac:dyDescent="0.3">
      <c r="A39" s="82" t="s">
        <v>38</v>
      </c>
      <c r="B39" s="74" t="s">
        <v>11</v>
      </c>
      <c r="C39" s="83" t="s">
        <v>49</v>
      </c>
      <c r="D39" s="84" t="s">
        <v>50</v>
      </c>
      <c r="E39" s="83" t="s">
        <v>12</v>
      </c>
      <c r="F39" s="83" t="s">
        <v>30</v>
      </c>
      <c r="G39" s="83" t="s">
        <v>36</v>
      </c>
      <c r="H39" s="83" t="s">
        <v>13</v>
      </c>
      <c r="I39" s="83" t="s">
        <v>14</v>
      </c>
    </row>
    <row r="40" spans="1:9" ht="68.25" customHeight="1" x14ac:dyDescent="0.3">
      <c r="A40" s="58" t="s">
        <v>512</v>
      </c>
      <c r="B40" s="6" t="s">
        <v>343</v>
      </c>
      <c r="C40" s="6" t="s">
        <v>344</v>
      </c>
      <c r="D40" s="6" t="s">
        <v>344</v>
      </c>
      <c r="E40" s="30" t="s">
        <v>23</v>
      </c>
      <c r="F40" s="31">
        <v>0.1</v>
      </c>
      <c r="G40" s="60" t="s">
        <v>150</v>
      </c>
      <c r="H40" s="156" t="s">
        <v>331</v>
      </c>
      <c r="I40" s="156" t="s">
        <v>95</v>
      </c>
    </row>
  </sheetData>
  <mergeCells count="44">
    <mergeCell ref="C4:I4"/>
    <mergeCell ref="B1:F1"/>
    <mergeCell ref="A2:B2"/>
    <mergeCell ref="C2:I2"/>
    <mergeCell ref="A3:G3"/>
    <mergeCell ref="H3:I3"/>
    <mergeCell ref="A18:F18"/>
    <mergeCell ref="A12:I12"/>
    <mergeCell ref="C5:I5"/>
    <mergeCell ref="A6:G6"/>
    <mergeCell ref="H6:I6"/>
    <mergeCell ref="A7:G7"/>
    <mergeCell ref="H7:I7"/>
    <mergeCell ref="A8:D8"/>
    <mergeCell ref="H8:I8"/>
    <mergeCell ref="A9:D9"/>
    <mergeCell ref="H9:I9"/>
    <mergeCell ref="A10:G10"/>
    <mergeCell ref="H10:I10"/>
    <mergeCell ref="A11:I11"/>
    <mergeCell ref="A13:I13"/>
    <mergeCell ref="A14:I14"/>
    <mergeCell ref="A15:F16"/>
    <mergeCell ref="G15:I15"/>
    <mergeCell ref="A17:F17"/>
    <mergeCell ref="A31:D31"/>
    <mergeCell ref="A21:F21"/>
    <mergeCell ref="A22:H22"/>
    <mergeCell ref="A19:F20"/>
    <mergeCell ref="G19:G20"/>
    <mergeCell ref="A25:I25"/>
    <mergeCell ref="A26:E26"/>
    <mergeCell ref="A27:E27"/>
    <mergeCell ref="A28:I28"/>
    <mergeCell ref="A29:I29"/>
    <mergeCell ref="A23:H23"/>
    <mergeCell ref="A24:H24"/>
    <mergeCell ref="I19:I20"/>
    <mergeCell ref="B38:I38"/>
    <mergeCell ref="A32:D32"/>
    <mergeCell ref="A34:C34"/>
    <mergeCell ref="A35:I35"/>
    <mergeCell ref="A36:I36"/>
    <mergeCell ref="D34:I34"/>
  </mergeCells>
  <printOptions horizontalCentered="1"/>
  <pageMargins left="0.25" right="0.25" top="0.75" bottom="0.75" header="0.3" footer="0.3"/>
  <pageSetup paperSize="9" scale="70" orientation="landscape" r:id="rId1"/>
  <rowBreaks count="1" manualBreakCount="1">
    <brk id="22"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146F2-8B06-471C-BBF3-C5EF2A3AE3C0}">
  <dimension ref="A1:I34"/>
  <sheetViews>
    <sheetView view="pageBreakPreview" topLeftCell="A23" zoomScaleNormal="100" zoomScaleSheetLayoutView="100" workbookViewId="0">
      <selection activeCell="A30" sqref="A30:I30"/>
    </sheetView>
  </sheetViews>
  <sheetFormatPr defaultColWidth="9.140625" defaultRowHeight="15" x14ac:dyDescent="0.3"/>
  <cols>
    <col min="1" max="1" width="34.42578125" style="67" customWidth="1"/>
    <col min="2" max="2" width="33.85546875" style="67" customWidth="1"/>
    <col min="3" max="3" width="14.28515625" style="67" customWidth="1"/>
    <col min="4" max="5" width="13" style="67" customWidth="1"/>
    <col min="6" max="6" width="12.42578125" style="67" customWidth="1"/>
    <col min="7" max="7" width="12.28515625" style="68" customWidth="1"/>
    <col min="8" max="8" width="11.28515625" style="68" customWidth="1"/>
    <col min="9" max="9" width="12.28515625" style="68" customWidth="1"/>
    <col min="10" max="16384" width="9.140625" style="67"/>
  </cols>
  <sheetData>
    <row r="1" spans="1:9" x14ac:dyDescent="0.3">
      <c r="B1" s="271"/>
      <c r="C1" s="271"/>
      <c r="D1" s="271"/>
      <c r="E1" s="271"/>
      <c r="F1" s="271"/>
    </row>
    <row r="2" spans="1:9" ht="31.15" customHeight="1" x14ac:dyDescent="0.3">
      <c r="A2" s="258" t="s">
        <v>15</v>
      </c>
      <c r="B2" s="258"/>
      <c r="C2" s="272" t="s">
        <v>138</v>
      </c>
      <c r="D2" s="272"/>
      <c r="E2" s="272"/>
      <c r="F2" s="272"/>
      <c r="G2" s="272"/>
      <c r="H2" s="272"/>
      <c r="I2" s="272"/>
    </row>
    <row r="3" spans="1:9" ht="30.6" customHeight="1" x14ac:dyDescent="0.3">
      <c r="A3" s="254" t="s">
        <v>16</v>
      </c>
      <c r="B3" s="254"/>
      <c r="C3" s="254"/>
      <c r="D3" s="254"/>
      <c r="E3" s="254"/>
      <c r="F3" s="254"/>
      <c r="G3" s="254"/>
      <c r="H3" s="273" t="s">
        <v>345</v>
      </c>
      <c r="I3" s="273"/>
    </row>
    <row r="4" spans="1:9" ht="32.450000000000003" customHeight="1" x14ac:dyDescent="0.3">
      <c r="A4" s="69" t="s">
        <v>17</v>
      </c>
      <c r="B4" s="70"/>
      <c r="C4" s="272" t="s">
        <v>346</v>
      </c>
      <c r="D4" s="272"/>
      <c r="E4" s="272"/>
      <c r="F4" s="272"/>
      <c r="G4" s="272"/>
      <c r="H4" s="272"/>
      <c r="I4" s="272"/>
    </row>
    <row r="5" spans="1:9" ht="34.15" customHeight="1" x14ac:dyDescent="0.3">
      <c r="A5" s="69" t="s">
        <v>18</v>
      </c>
      <c r="B5" s="70"/>
      <c r="C5" s="272" t="s">
        <v>150</v>
      </c>
      <c r="D5" s="272"/>
      <c r="E5" s="272"/>
      <c r="F5" s="272"/>
      <c r="G5" s="272"/>
      <c r="H5" s="272"/>
      <c r="I5" s="272"/>
    </row>
    <row r="6" spans="1:9" ht="34.15" customHeight="1" x14ac:dyDescent="0.3">
      <c r="A6" s="254" t="s">
        <v>21</v>
      </c>
      <c r="B6" s="254"/>
      <c r="C6" s="254"/>
      <c r="D6" s="254"/>
      <c r="E6" s="254"/>
      <c r="F6" s="254"/>
      <c r="G6" s="254"/>
      <c r="H6" s="273" t="s">
        <v>153</v>
      </c>
      <c r="I6" s="273"/>
    </row>
    <row r="7" spans="1:9" ht="27" customHeight="1" x14ac:dyDescent="0.3">
      <c r="A7" s="270" t="s">
        <v>57</v>
      </c>
      <c r="B7" s="270"/>
      <c r="C7" s="270"/>
      <c r="D7" s="270"/>
      <c r="E7" s="270"/>
      <c r="F7" s="270"/>
      <c r="G7" s="270"/>
      <c r="H7" s="204">
        <f>I18</f>
        <v>105000</v>
      </c>
      <c r="I7" s="204"/>
    </row>
    <row r="8" spans="1:9" ht="21" hidden="1" customHeight="1" x14ac:dyDescent="0.3">
      <c r="A8" s="270" t="s">
        <v>58</v>
      </c>
      <c r="B8" s="270"/>
      <c r="C8" s="270"/>
      <c r="D8" s="270"/>
      <c r="E8" s="71"/>
      <c r="F8" s="71"/>
      <c r="G8" s="12"/>
      <c r="H8" s="206"/>
      <c r="I8" s="206"/>
    </row>
    <row r="9" spans="1:9" ht="27.75" hidden="1" customHeight="1" x14ac:dyDescent="0.3">
      <c r="A9" s="270" t="s">
        <v>59</v>
      </c>
      <c r="B9" s="270"/>
      <c r="C9" s="270"/>
      <c r="D9" s="270"/>
      <c r="E9" s="71"/>
      <c r="F9" s="71"/>
      <c r="G9" s="12"/>
      <c r="H9" s="206"/>
      <c r="I9" s="206"/>
    </row>
    <row r="10" spans="1:9" ht="27" customHeight="1" x14ac:dyDescent="0.3">
      <c r="A10" s="269" t="s">
        <v>22</v>
      </c>
      <c r="B10" s="269"/>
      <c r="C10" s="269"/>
      <c r="D10" s="269"/>
      <c r="E10" s="269"/>
      <c r="F10" s="269"/>
      <c r="G10" s="269"/>
      <c r="H10" s="204">
        <f>H7</f>
        <v>105000</v>
      </c>
      <c r="I10" s="204"/>
    </row>
    <row r="11" spans="1:9" ht="26.25" customHeight="1" x14ac:dyDescent="0.3">
      <c r="A11" s="254" t="s">
        <v>19</v>
      </c>
      <c r="B11" s="254"/>
      <c r="C11" s="254"/>
      <c r="D11" s="254"/>
      <c r="E11" s="254"/>
      <c r="F11" s="254"/>
      <c r="G11" s="254"/>
      <c r="H11" s="254"/>
      <c r="I11" s="254"/>
    </row>
    <row r="12" spans="1:9" ht="24" customHeight="1" x14ac:dyDescent="0.3">
      <c r="A12" s="255" t="s">
        <v>347</v>
      </c>
      <c r="B12" s="255"/>
      <c r="C12" s="255"/>
      <c r="D12" s="255"/>
      <c r="E12" s="255"/>
      <c r="F12" s="255"/>
      <c r="G12" s="255"/>
      <c r="H12" s="255"/>
      <c r="I12" s="255"/>
    </row>
    <row r="13" spans="1:9" ht="32.25" customHeight="1" x14ac:dyDescent="0.3">
      <c r="A13" s="254" t="s">
        <v>20</v>
      </c>
      <c r="B13" s="254"/>
      <c r="C13" s="254"/>
      <c r="D13" s="254"/>
      <c r="E13" s="254"/>
      <c r="F13" s="254"/>
      <c r="G13" s="254"/>
      <c r="H13" s="254"/>
      <c r="I13" s="254"/>
    </row>
    <row r="14" spans="1:9" ht="53.25" customHeight="1" x14ac:dyDescent="0.3">
      <c r="A14" s="255" t="s">
        <v>479</v>
      </c>
      <c r="B14" s="255"/>
      <c r="C14" s="255"/>
      <c r="D14" s="255"/>
      <c r="E14" s="255"/>
      <c r="F14" s="255"/>
      <c r="G14" s="255"/>
      <c r="H14" s="255"/>
      <c r="I14" s="255"/>
    </row>
    <row r="15" spans="1:9" ht="27.6" customHeight="1" x14ac:dyDescent="0.3">
      <c r="A15" s="254" t="s">
        <v>1</v>
      </c>
      <c r="B15" s="254"/>
      <c r="C15" s="254"/>
      <c r="D15" s="254"/>
      <c r="E15" s="254"/>
      <c r="F15" s="254"/>
      <c r="G15" s="256" t="s">
        <v>28</v>
      </c>
      <c r="H15" s="256"/>
      <c r="I15" s="256"/>
    </row>
    <row r="16" spans="1:9" ht="45.75" customHeight="1" x14ac:dyDescent="0.3">
      <c r="A16" s="254"/>
      <c r="B16" s="254"/>
      <c r="C16" s="254"/>
      <c r="D16" s="254"/>
      <c r="E16" s="254"/>
      <c r="F16" s="254"/>
      <c r="G16" s="72" t="s">
        <v>23</v>
      </c>
      <c r="H16" s="73" t="s">
        <v>35</v>
      </c>
      <c r="I16" s="73" t="s">
        <v>24</v>
      </c>
    </row>
    <row r="17" spans="1:9" ht="36.75" customHeight="1" x14ac:dyDescent="0.3">
      <c r="A17" s="333" t="s">
        <v>138</v>
      </c>
      <c r="B17" s="333"/>
      <c r="C17" s="333"/>
      <c r="D17" s="333"/>
      <c r="E17" s="333"/>
      <c r="F17" s="333"/>
      <c r="G17" s="72">
        <v>70</v>
      </c>
      <c r="H17" s="72">
        <v>1500</v>
      </c>
      <c r="I17" s="72">
        <f>G17*H17</f>
        <v>105000</v>
      </c>
    </row>
    <row r="18" spans="1:9" ht="29.25" customHeight="1" x14ac:dyDescent="0.3">
      <c r="A18" s="335" t="s">
        <v>174</v>
      </c>
      <c r="B18" s="335"/>
      <c r="C18" s="335"/>
      <c r="D18" s="335"/>
      <c r="E18" s="335"/>
      <c r="F18" s="335"/>
      <c r="G18" s="335"/>
      <c r="H18" s="335"/>
      <c r="I18" s="66">
        <f>SUM(I17:I17)</f>
        <v>105000</v>
      </c>
    </row>
    <row r="19" spans="1:9" ht="32.450000000000003" customHeight="1" x14ac:dyDescent="0.3">
      <c r="A19" s="254" t="s">
        <v>25</v>
      </c>
      <c r="B19" s="254"/>
      <c r="C19" s="254"/>
      <c r="D19" s="254"/>
      <c r="E19" s="254"/>
      <c r="F19" s="254"/>
      <c r="G19" s="254"/>
      <c r="H19" s="254"/>
      <c r="I19" s="254"/>
    </row>
    <row r="20" spans="1:9" ht="39" customHeight="1" x14ac:dyDescent="0.3">
      <c r="A20" s="254" t="s">
        <v>1</v>
      </c>
      <c r="B20" s="254"/>
      <c r="C20" s="254"/>
      <c r="D20" s="254"/>
      <c r="E20" s="254"/>
      <c r="F20" s="74" t="s">
        <v>86</v>
      </c>
      <c r="G20" s="74" t="s">
        <v>32</v>
      </c>
      <c r="H20" s="74" t="s">
        <v>33</v>
      </c>
      <c r="I20" s="74" t="s">
        <v>34</v>
      </c>
    </row>
    <row r="21" spans="1:9" ht="35.25" customHeight="1" x14ac:dyDescent="0.3">
      <c r="A21" s="187" t="str">
        <f>C4</f>
        <v>ოთხ და მეტ შვილიან ბავშვთა ოჯახებზე (18 წლამდე ბავშვები) ერთჯერადი ფინანსური დახმარება</v>
      </c>
      <c r="B21" s="187"/>
      <c r="C21" s="187"/>
      <c r="D21" s="187"/>
      <c r="E21" s="187"/>
      <c r="F21" s="12" t="s">
        <v>31</v>
      </c>
      <c r="G21" s="75" t="s">
        <v>31</v>
      </c>
      <c r="H21" s="75" t="s">
        <v>31</v>
      </c>
      <c r="I21" s="75" t="s">
        <v>31</v>
      </c>
    </row>
    <row r="22" spans="1:9" ht="36.75" customHeight="1" x14ac:dyDescent="0.3">
      <c r="A22" s="254" t="s">
        <v>26</v>
      </c>
      <c r="B22" s="254"/>
      <c r="C22" s="254"/>
      <c r="D22" s="254"/>
      <c r="E22" s="254"/>
      <c r="F22" s="254"/>
      <c r="G22" s="254"/>
      <c r="H22" s="254"/>
      <c r="I22" s="254"/>
    </row>
    <row r="23" spans="1:9" ht="34.5" customHeight="1" x14ac:dyDescent="0.3">
      <c r="A23" s="337" t="s">
        <v>514</v>
      </c>
      <c r="B23" s="337"/>
      <c r="C23" s="337"/>
      <c r="D23" s="337"/>
      <c r="E23" s="337"/>
      <c r="F23" s="337"/>
      <c r="G23" s="337"/>
      <c r="H23" s="337"/>
      <c r="I23" s="337"/>
    </row>
    <row r="24" spans="1:9" ht="23.25" customHeight="1" x14ac:dyDescent="0.3">
      <c r="A24" s="76"/>
      <c r="B24" s="76"/>
      <c r="C24" s="76"/>
      <c r="D24" s="76"/>
      <c r="E24" s="76"/>
      <c r="F24" s="76"/>
      <c r="G24" s="77"/>
      <c r="H24" s="77"/>
      <c r="I24" s="77"/>
    </row>
    <row r="25" spans="1:9" ht="23.25" customHeight="1" x14ac:dyDescent="0.3">
      <c r="A25" s="239" t="s">
        <v>39</v>
      </c>
      <c r="B25" s="239"/>
      <c r="C25" s="239"/>
      <c r="D25" s="239"/>
      <c r="E25" s="74" t="s">
        <v>0</v>
      </c>
      <c r="F25" s="74" t="s">
        <v>44</v>
      </c>
      <c r="G25" s="74" t="s">
        <v>45</v>
      </c>
      <c r="H25" s="74" t="s">
        <v>46</v>
      </c>
      <c r="I25" s="74" t="s">
        <v>47</v>
      </c>
    </row>
    <row r="26" spans="1:9" ht="35.25" customHeight="1" x14ac:dyDescent="0.3">
      <c r="A26" s="187" t="str">
        <f>C4</f>
        <v>ოთხ და მეტ შვილიან ბავშვთა ოჯახებზე (18 წლამდე ბავშვები) ერთჯერადი ფინანსური დახმარება</v>
      </c>
      <c r="B26" s="187"/>
      <c r="C26" s="187"/>
      <c r="D26" s="187"/>
      <c r="E26" s="12">
        <v>105000</v>
      </c>
      <c r="F26" s="12">
        <f>H10</f>
        <v>105000</v>
      </c>
      <c r="G26" s="12">
        <v>160000</v>
      </c>
      <c r="H26" s="12">
        <v>180000</v>
      </c>
      <c r="I26" s="12">
        <v>200000</v>
      </c>
    </row>
    <row r="27" spans="1:9" ht="23.25" customHeight="1" x14ac:dyDescent="0.3">
      <c r="A27" s="76"/>
      <c r="B27" s="76"/>
      <c r="C27" s="76"/>
      <c r="D27" s="76"/>
      <c r="E27" s="76"/>
      <c r="F27" s="76"/>
      <c r="G27" s="77"/>
      <c r="H27" s="77"/>
      <c r="I27" s="77"/>
    </row>
    <row r="28" spans="1:9" ht="47.25" customHeight="1" x14ac:dyDescent="0.3">
      <c r="A28" s="256" t="s">
        <v>42</v>
      </c>
      <c r="B28" s="256"/>
      <c r="C28" s="256"/>
      <c r="D28" s="338" t="s">
        <v>467</v>
      </c>
      <c r="E28" s="339"/>
      <c r="F28" s="339"/>
      <c r="G28" s="339"/>
      <c r="H28" s="339"/>
      <c r="I28" s="340"/>
    </row>
    <row r="29" spans="1:9" ht="17.25" customHeight="1" x14ac:dyDescent="0.3">
      <c r="A29" s="258" t="s">
        <v>169</v>
      </c>
      <c r="B29" s="258"/>
      <c r="C29" s="258"/>
      <c r="D29" s="258"/>
      <c r="E29" s="258"/>
      <c r="F29" s="258"/>
      <c r="G29" s="258"/>
      <c r="H29" s="258"/>
      <c r="I29" s="258"/>
    </row>
    <row r="30" spans="1:9" ht="195.75" customHeight="1" x14ac:dyDescent="0.3">
      <c r="A30" s="257" t="s">
        <v>348</v>
      </c>
      <c r="B30" s="257"/>
      <c r="C30" s="257"/>
      <c r="D30" s="257"/>
      <c r="E30" s="257"/>
      <c r="F30" s="257"/>
      <c r="G30" s="257"/>
      <c r="H30" s="257"/>
      <c r="I30" s="257"/>
    </row>
    <row r="31" spans="1:9" ht="27.75" customHeight="1" x14ac:dyDescent="0.3">
      <c r="A31" s="78"/>
      <c r="B31" s="78"/>
      <c r="C31" s="78"/>
      <c r="D31" s="79"/>
      <c r="E31" s="79"/>
      <c r="F31" s="79"/>
      <c r="G31" s="80"/>
      <c r="H31" s="80"/>
      <c r="I31" s="81"/>
    </row>
    <row r="32" spans="1:9" ht="27.75" customHeight="1" x14ac:dyDescent="0.3">
      <c r="A32" s="82"/>
      <c r="B32" s="239" t="s">
        <v>27</v>
      </c>
      <c r="C32" s="239"/>
      <c r="D32" s="239"/>
      <c r="E32" s="239"/>
      <c r="F32" s="239"/>
      <c r="G32" s="239"/>
      <c r="H32" s="239"/>
      <c r="I32" s="239"/>
    </row>
    <row r="33" spans="1:9" ht="48" customHeight="1" x14ac:dyDescent="0.3">
      <c r="A33" s="82" t="s">
        <v>38</v>
      </c>
      <c r="B33" s="74" t="s">
        <v>11</v>
      </c>
      <c r="C33" s="83" t="s">
        <v>49</v>
      </c>
      <c r="D33" s="84" t="s">
        <v>50</v>
      </c>
      <c r="E33" s="83" t="s">
        <v>12</v>
      </c>
      <c r="F33" s="83" t="s">
        <v>30</v>
      </c>
      <c r="G33" s="83" t="s">
        <v>36</v>
      </c>
      <c r="H33" s="83" t="s">
        <v>13</v>
      </c>
      <c r="I33" s="83" t="s">
        <v>14</v>
      </c>
    </row>
    <row r="34" spans="1:9" ht="99.75" customHeight="1" x14ac:dyDescent="0.3">
      <c r="A34" s="130" t="s">
        <v>513</v>
      </c>
      <c r="B34" s="6" t="s">
        <v>349</v>
      </c>
      <c r="C34" s="6" t="s">
        <v>481</v>
      </c>
      <c r="D34" s="6" t="s">
        <v>480</v>
      </c>
      <c r="E34" s="30" t="s">
        <v>23</v>
      </c>
      <c r="F34" s="31">
        <v>0.1</v>
      </c>
      <c r="G34" s="56" t="s">
        <v>150</v>
      </c>
      <c r="H34" s="30" t="s">
        <v>331</v>
      </c>
      <c r="I34" s="30" t="s">
        <v>95</v>
      </c>
    </row>
  </sheetData>
  <mergeCells count="37">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18:H18"/>
    <mergeCell ref="A19:I19"/>
    <mergeCell ref="A13:I13"/>
    <mergeCell ref="A14:I14"/>
    <mergeCell ref="A15:F16"/>
    <mergeCell ref="G15:I15"/>
    <mergeCell ref="A17:F17"/>
    <mergeCell ref="B32:I32"/>
    <mergeCell ref="A20:E20"/>
    <mergeCell ref="A21:E21"/>
    <mergeCell ref="A22:I22"/>
    <mergeCell ref="A23:I23"/>
    <mergeCell ref="A25:D25"/>
    <mergeCell ref="A26:D26"/>
    <mergeCell ref="A28:C28"/>
    <mergeCell ref="A29:I29"/>
    <mergeCell ref="A30:I30"/>
    <mergeCell ref="D28:I28"/>
  </mergeCells>
  <printOptions horizontalCentered="1"/>
  <pageMargins left="0.25" right="0.25" top="0.75" bottom="0.75" header="0.3" footer="0.3"/>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9C0A7-B2E5-4352-BBBD-B3D39A844037}">
  <dimension ref="A1:I34"/>
  <sheetViews>
    <sheetView view="pageBreakPreview" topLeftCell="A31" zoomScaleNormal="100" zoomScaleSheetLayoutView="100" workbookViewId="0">
      <selection activeCell="F33" sqref="F33"/>
    </sheetView>
  </sheetViews>
  <sheetFormatPr defaultColWidth="9.140625" defaultRowHeight="15" x14ac:dyDescent="0.3"/>
  <cols>
    <col min="1" max="1" width="34.42578125" style="67" customWidth="1"/>
    <col min="2" max="2" width="33.85546875" style="67" customWidth="1"/>
    <col min="3" max="3" width="14.28515625" style="67" customWidth="1"/>
    <col min="4" max="5" width="13" style="67" customWidth="1"/>
    <col min="6" max="6" width="12.42578125" style="67" customWidth="1"/>
    <col min="7" max="7" width="12.28515625" style="68" customWidth="1"/>
    <col min="8" max="8" width="11.28515625" style="68" customWidth="1"/>
    <col min="9" max="9" width="12.28515625" style="68" customWidth="1"/>
    <col min="10" max="16384" width="9.140625" style="67"/>
  </cols>
  <sheetData>
    <row r="1" spans="1:9" x14ac:dyDescent="0.3">
      <c r="B1" s="271"/>
      <c r="C1" s="271"/>
      <c r="D1" s="271"/>
      <c r="E1" s="271"/>
      <c r="F1" s="271"/>
    </row>
    <row r="2" spans="1:9" ht="31.15" customHeight="1" x14ac:dyDescent="0.3">
      <c r="A2" s="258" t="s">
        <v>15</v>
      </c>
      <c r="B2" s="258"/>
      <c r="C2" s="272" t="s">
        <v>138</v>
      </c>
      <c r="D2" s="272"/>
      <c r="E2" s="272"/>
      <c r="F2" s="272"/>
      <c r="G2" s="272"/>
      <c r="H2" s="272"/>
      <c r="I2" s="272"/>
    </row>
    <row r="3" spans="1:9" ht="30.6" customHeight="1" x14ac:dyDescent="0.3">
      <c r="A3" s="254" t="s">
        <v>16</v>
      </c>
      <c r="B3" s="254"/>
      <c r="C3" s="254"/>
      <c r="D3" s="254"/>
      <c r="E3" s="254"/>
      <c r="F3" s="254"/>
      <c r="G3" s="254"/>
      <c r="H3" s="273" t="s">
        <v>350</v>
      </c>
      <c r="I3" s="273"/>
    </row>
    <row r="4" spans="1:9" ht="32.450000000000003" customHeight="1" x14ac:dyDescent="0.3">
      <c r="A4" s="69" t="s">
        <v>17</v>
      </c>
      <c r="B4" s="70"/>
      <c r="C4" s="272" t="s">
        <v>351</v>
      </c>
      <c r="D4" s="272"/>
      <c r="E4" s="272"/>
      <c r="F4" s="272"/>
      <c r="G4" s="272"/>
      <c r="H4" s="272"/>
      <c r="I4" s="272"/>
    </row>
    <row r="5" spans="1:9" ht="34.15" customHeight="1" x14ac:dyDescent="0.3">
      <c r="A5" s="69" t="s">
        <v>18</v>
      </c>
      <c r="B5" s="70"/>
      <c r="C5" s="272" t="s">
        <v>150</v>
      </c>
      <c r="D5" s="272"/>
      <c r="E5" s="272"/>
      <c r="F5" s="272"/>
      <c r="G5" s="272"/>
      <c r="H5" s="272"/>
      <c r="I5" s="272"/>
    </row>
    <row r="6" spans="1:9" ht="34.15" customHeight="1" x14ac:dyDescent="0.3">
      <c r="A6" s="254" t="s">
        <v>21</v>
      </c>
      <c r="B6" s="254"/>
      <c r="C6" s="254"/>
      <c r="D6" s="254"/>
      <c r="E6" s="254"/>
      <c r="F6" s="254"/>
      <c r="G6" s="254"/>
      <c r="H6" s="273" t="s">
        <v>153</v>
      </c>
      <c r="I6" s="273"/>
    </row>
    <row r="7" spans="1:9" ht="27" customHeight="1" x14ac:dyDescent="0.3">
      <c r="A7" s="270" t="s">
        <v>57</v>
      </c>
      <c r="B7" s="270"/>
      <c r="C7" s="270"/>
      <c r="D7" s="270"/>
      <c r="E7" s="270"/>
      <c r="F7" s="270"/>
      <c r="G7" s="270"/>
      <c r="H7" s="204">
        <f>I18</f>
        <v>60000</v>
      </c>
      <c r="I7" s="204"/>
    </row>
    <row r="8" spans="1:9" ht="21" hidden="1" customHeight="1" x14ac:dyDescent="0.3">
      <c r="A8" s="270" t="s">
        <v>58</v>
      </c>
      <c r="B8" s="270"/>
      <c r="C8" s="270"/>
      <c r="D8" s="270"/>
      <c r="E8" s="71"/>
      <c r="F8" s="71"/>
      <c r="G8" s="12"/>
      <c r="H8" s="206"/>
      <c r="I8" s="206"/>
    </row>
    <row r="9" spans="1:9" ht="27.75" hidden="1" customHeight="1" x14ac:dyDescent="0.3">
      <c r="A9" s="270" t="s">
        <v>59</v>
      </c>
      <c r="B9" s="270"/>
      <c r="C9" s="270"/>
      <c r="D9" s="270"/>
      <c r="E9" s="71"/>
      <c r="F9" s="71"/>
      <c r="G9" s="12"/>
      <c r="H9" s="206"/>
      <c r="I9" s="206"/>
    </row>
    <row r="10" spans="1:9" ht="27" customHeight="1" x14ac:dyDescent="0.3">
      <c r="A10" s="269" t="s">
        <v>22</v>
      </c>
      <c r="B10" s="269"/>
      <c r="C10" s="269"/>
      <c r="D10" s="269"/>
      <c r="E10" s="269"/>
      <c r="F10" s="269"/>
      <c r="G10" s="269"/>
      <c r="H10" s="204">
        <f>H7</f>
        <v>60000</v>
      </c>
      <c r="I10" s="204"/>
    </row>
    <row r="11" spans="1:9" ht="26.25" customHeight="1" x14ac:dyDescent="0.3">
      <c r="A11" s="254" t="s">
        <v>19</v>
      </c>
      <c r="B11" s="254"/>
      <c r="C11" s="254"/>
      <c r="D11" s="254"/>
      <c r="E11" s="254"/>
      <c r="F11" s="254"/>
      <c r="G11" s="254"/>
      <c r="H11" s="254"/>
      <c r="I11" s="254"/>
    </row>
    <row r="12" spans="1:9" ht="24" customHeight="1" x14ac:dyDescent="0.3">
      <c r="A12" s="255" t="s">
        <v>482</v>
      </c>
      <c r="B12" s="255"/>
      <c r="C12" s="255"/>
      <c r="D12" s="255"/>
      <c r="E12" s="255"/>
      <c r="F12" s="255"/>
      <c r="G12" s="255"/>
      <c r="H12" s="255"/>
      <c r="I12" s="255"/>
    </row>
    <row r="13" spans="1:9" ht="32.25" customHeight="1" x14ac:dyDescent="0.3">
      <c r="A13" s="254" t="s">
        <v>20</v>
      </c>
      <c r="B13" s="254"/>
      <c r="C13" s="254"/>
      <c r="D13" s="254"/>
      <c r="E13" s="254"/>
      <c r="F13" s="254"/>
      <c r="G13" s="254"/>
      <c r="H13" s="254"/>
      <c r="I13" s="254"/>
    </row>
    <row r="14" spans="1:9" ht="41.25" customHeight="1" x14ac:dyDescent="0.3">
      <c r="A14" s="255" t="s">
        <v>483</v>
      </c>
      <c r="B14" s="255"/>
      <c r="C14" s="255"/>
      <c r="D14" s="255"/>
      <c r="E14" s="255"/>
      <c r="F14" s="255"/>
      <c r="G14" s="255"/>
      <c r="H14" s="255"/>
      <c r="I14" s="255"/>
    </row>
    <row r="15" spans="1:9" ht="27.6" customHeight="1" x14ac:dyDescent="0.3">
      <c r="A15" s="254" t="s">
        <v>1</v>
      </c>
      <c r="B15" s="254"/>
      <c r="C15" s="254"/>
      <c r="D15" s="254"/>
      <c r="E15" s="254"/>
      <c r="F15" s="254"/>
      <c r="G15" s="256" t="s">
        <v>28</v>
      </c>
      <c r="H15" s="256"/>
      <c r="I15" s="256"/>
    </row>
    <row r="16" spans="1:9" ht="44.25" customHeight="1" x14ac:dyDescent="0.3">
      <c r="A16" s="254"/>
      <c r="B16" s="254"/>
      <c r="C16" s="254"/>
      <c r="D16" s="254"/>
      <c r="E16" s="254"/>
      <c r="F16" s="254"/>
      <c r="G16" s="72" t="s">
        <v>23</v>
      </c>
      <c r="H16" s="73" t="s">
        <v>35</v>
      </c>
      <c r="I16" s="73" t="s">
        <v>24</v>
      </c>
    </row>
    <row r="17" spans="1:9" ht="48.75" customHeight="1" x14ac:dyDescent="0.3">
      <c r="A17" s="333" t="s">
        <v>138</v>
      </c>
      <c r="B17" s="333"/>
      <c r="C17" s="333"/>
      <c r="D17" s="333"/>
      <c r="E17" s="333"/>
      <c r="F17" s="333"/>
      <c r="G17" s="72">
        <v>120</v>
      </c>
      <c r="H17" s="72">
        <v>500</v>
      </c>
      <c r="I17" s="72">
        <f>G17*H17</f>
        <v>60000</v>
      </c>
    </row>
    <row r="18" spans="1:9" ht="27" customHeight="1" x14ac:dyDescent="0.3">
      <c r="A18" s="335" t="s">
        <v>174</v>
      </c>
      <c r="B18" s="335"/>
      <c r="C18" s="335"/>
      <c r="D18" s="335"/>
      <c r="E18" s="335"/>
      <c r="F18" s="335"/>
      <c r="G18" s="335"/>
      <c r="H18" s="335"/>
      <c r="I18" s="66">
        <f>SUM(I17:I17)</f>
        <v>60000</v>
      </c>
    </row>
    <row r="19" spans="1:9" ht="32.450000000000003" customHeight="1" x14ac:dyDescent="0.3">
      <c r="A19" s="254" t="s">
        <v>25</v>
      </c>
      <c r="B19" s="254"/>
      <c r="C19" s="254"/>
      <c r="D19" s="254"/>
      <c r="E19" s="254"/>
      <c r="F19" s="254"/>
      <c r="G19" s="254"/>
      <c r="H19" s="254"/>
      <c r="I19" s="254"/>
    </row>
    <row r="20" spans="1:9" ht="39" customHeight="1" x14ac:dyDescent="0.3">
      <c r="A20" s="254" t="s">
        <v>1</v>
      </c>
      <c r="B20" s="254"/>
      <c r="C20" s="254"/>
      <c r="D20" s="254"/>
      <c r="E20" s="254"/>
      <c r="F20" s="74" t="s">
        <v>86</v>
      </c>
      <c r="G20" s="74" t="s">
        <v>32</v>
      </c>
      <c r="H20" s="74" t="s">
        <v>33</v>
      </c>
      <c r="I20" s="74" t="s">
        <v>34</v>
      </c>
    </row>
    <row r="21" spans="1:9" ht="35.25" customHeight="1" x14ac:dyDescent="0.3">
      <c r="A21" s="187" t="str">
        <f>C4</f>
        <v>გაჭირვებულ ოჯახებში გარდაცვლილ პირთა დასაფლავებისთვის ერთჯერადი ფინანსური დახმარება</v>
      </c>
      <c r="B21" s="187"/>
      <c r="C21" s="187"/>
      <c r="D21" s="187"/>
      <c r="E21" s="187"/>
      <c r="F21" s="12" t="s">
        <v>31</v>
      </c>
      <c r="G21" s="75" t="s">
        <v>31</v>
      </c>
      <c r="H21" s="75" t="s">
        <v>31</v>
      </c>
      <c r="I21" s="75" t="s">
        <v>31</v>
      </c>
    </row>
    <row r="22" spans="1:9" ht="36.75" customHeight="1" x14ac:dyDescent="0.3">
      <c r="A22" s="254" t="s">
        <v>26</v>
      </c>
      <c r="B22" s="254"/>
      <c r="C22" s="254"/>
      <c r="D22" s="254"/>
      <c r="E22" s="254"/>
      <c r="F22" s="254"/>
      <c r="G22" s="254"/>
      <c r="H22" s="254"/>
      <c r="I22" s="254"/>
    </row>
    <row r="23" spans="1:9" ht="35.25" customHeight="1" x14ac:dyDescent="0.3">
      <c r="A23" s="277" t="s">
        <v>515</v>
      </c>
      <c r="B23" s="277"/>
      <c r="C23" s="277"/>
      <c r="D23" s="277"/>
      <c r="E23" s="277"/>
      <c r="F23" s="277"/>
      <c r="G23" s="277"/>
      <c r="H23" s="277"/>
      <c r="I23" s="277"/>
    </row>
    <row r="24" spans="1:9" ht="23.25" customHeight="1" x14ac:dyDescent="0.3">
      <c r="A24" s="76"/>
      <c r="B24" s="76"/>
      <c r="C24" s="76"/>
      <c r="D24" s="76"/>
      <c r="E24" s="76"/>
      <c r="F24" s="76"/>
      <c r="G24" s="77"/>
      <c r="H24" s="77"/>
      <c r="I24" s="77"/>
    </row>
    <row r="25" spans="1:9" ht="29.25" customHeight="1" x14ac:dyDescent="0.3">
      <c r="A25" s="239" t="s">
        <v>39</v>
      </c>
      <c r="B25" s="239"/>
      <c r="C25" s="239"/>
      <c r="D25" s="239"/>
      <c r="E25" s="74" t="s">
        <v>0</v>
      </c>
      <c r="F25" s="74" t="s">
        <v>44</v>
      </c>
      <c r="G25" s="74" t="s">
        <v>45</v>
      </c>
      <c r="H25" s="74" t="s">
        <v>46</v>
      </c>
      <c r="I25" s="74" t="s">
        <v>47</v>
      </c>
    </row>
    <row r="26" spans="1:9" ht="35.25" customHeight="1" x14ac:dyDescent="0.3">
      <c r="A26" s="187" t="str">
        <f>C4</f>
        <v>გაჭირვებულ ოჯახებში გარდაცვლილ პირთა დასაფლავებისთვის ერთჯერადი ფინანსური დახმარება</v>
      </c>
      <c r="B26" s="187"/>
      <c r="C26" s="187"/>
      <c r="D26" s="187"/>
      <c r="E26" s="12">
        <v>58000</v>
      </c>
      <c r="F26" s="12">
        <f>H10</f>
        <v>60000</v>
      </c>
      <c r="G26" s="12">
        <v>80000</v>
      </c>
      <c r="H26" s="12">
        <v>85000</v>
      </c>
      <c r="I26" s="12">
        <v>90000</v>
      </c>
    </row>
    <row r="27" spans="1:9" ht="23.25" customHeight="1" x14ac:dyDescent="0.3">
      <c r="A27" s="76"/>
      <c r="B27" s="76"/>
      <c r="C27" s="76"/>
      <c r="D27" s="76"/>
      <c r="E27" s="76"/>
      <c r="F27" s="76"/>
      <c r="G27" s="77"/>
      <c r="H27" s="77"/>
      <c r="I27" s="77"/>
    </row>
    <row r="28" spans="1:9" ht="39" customHeight="1" x14ac:dyDescent="0.3">
      <c r="A28" s="256" t="s">
        <v>42</v>
      </c>
      <c r="B28" s="256"/>
      <c r="C28" s="256"/>
      <c r="D28" s="338" t="s">
        <v>352</v>
      </c>
      <c r="E28" s="339"/>
      <c r="F28" s="339"/>
      <c r="G28" s="339"/>
      <c r="H28" s="339"/>
      <c r="I28" s="340"/>
    </row>
    <row r="29" spans="1:9" ht="24" customHeight="1" x14ac:dyDescent="0.3">
      <c r="A29" s="258" t="s">
        <v>169</v>
      </c>
      <c r="B29" s="258"/>
      <c r="C29" s="258"/>
      <c r="D29" s="258"/>
      <c r="E29" s="258"/>
      <c r="F29" s="258"/>
      <c r="G29" s="258"/>
      <c r="H29" s="258"/>
      <c r="I29" s="258"/>
    </row>
    <row r="30" spans="1:9" ht="123" customHeight="1" x14ac:dyDescent="0.3">
      <c r="A30" s="257" t="s">
        <v>353</v>
      </c>
      <c r="B30" s="257"/>
      <c r="C30" s="257"/>
      <c r="D30" s="257"/>
      <c r="E30" s="257"/>
      <c r="F30" s="257"/>
      <c r="G30" s="257"/>
      <c r="H30" s="257"/>
      <c r="I30" s="257"/>
    </row>
    <row r="31" spans="1:9" ht="27.75" customHeight="1" x14ac:dyDescent="0.3">
      <c r="A31" s="78"/>
      <c r="B31" s="78"/>
      <c r="C31" s="78"/>
      <c r="D31" s="79"/>
      <c r="E31" s="79"/>
      <c r="F31" s="79"/>
      <c r="G31" s="80"/>
      <c r="H31" s="80"/>
      <c r="I31" s="81"/>
    </row>
    <row r="32" spans="1:9" ht="27.75" customHeight="1" x14ac:dyDescent="0.3">
      <c r="A32" s="82"/>
      <c r="B32" s="239" t="s">
        <v>27</v>
      </c>
      <c r="C32" s="239"/>
      <c r="D32" s="239"/>
      <c r="E32" s="239"/>
      <c r="F32" s="239"/>
      <c r="G32" s="239"/>
      <c r="H32" s="239"/>
      <c r="I32" s="239"/>
    </row>
    <row r="33" spans="1:9" ht="64.5" customHeight="1" x14ac:dyDescent="0.3">
      <c r="A33" s="82" t="s">
        <v>38</v>
      </c>
      <c r="B33" s="74" t="s">
        <v>11</v>
      </c>
      <c r="C33" s="83" t="s">
        <v>49</v>
      </c>
      <c r="D33" s="84" t="s">
        <v>50</v>
      </c>
      <c r="E33" s="83" t="s">
        <v>12</v>
      </c>
      <c r="F33" s="83" t="s">
        <v>30</v>
      </c>
      <c r="G33" s="83" t="s">
        <v>36</v>
      </c>
      <c r="H33" s="83" t="s">
        <v>13</v>
      </c>
      <c r="I33" s="83" t="s">
        <v>14</v>
      </c>
    </row>
    <row r="34" spans="1:9" ht="84" customHeight="1" x14ac:dyDescent="0.3">
      <c r="A34" s="164" t="s">
        <v>515</v>
      </c>
      <c r="B34" s="6" t="s">
        <v>349</v>
      </c>
      <c r="C34" s="6" t="s">
        <v>354</v>
      </c>
      <c r="D34" s="6" t="s">
        <v>355</v>
      </c>
      <c r="E34" s="30" t="s">
        <v>23</v>
      </c>
      <c r="F34" s="31">
        <v>0.1</v>
      </c>
      <c r="G34" s="56" t="s">
        <v>150</v>
      </c>
      <c r="H34" s="30" t="s">
        <v>331</v>
      </c>
      <c r="I34" s="30" t="s">
        <v>95</v>
      </c>
    </row>
  </sheetData>
  <mergeCells count="37">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25:D25"/>
    <mergeCell ref="A13:I13"/>
    <mergeCell ref="A14:I14"/>
    <mergeCell ref="A15:F16"/>
    <mergeCell ref="G15:I15"/>
    <mergeCell ref="A17:F17"/>
    <mergeCell ref="A18:H18"/>
    <mergeCell ref="A19:I19"/>
    <mergeCell ref="A20:E20"/>
    <mergeCell ref="A21:E21"/>
    <mergeCell ref="A22:I22"/>
    <mergeCell ref="A23:I23"/>
    <mergeCell ref="B32:I32"/>
    <mergeCell ref="A26:D26"/>
    <mergeCell ref="A28:C28"/>
    <mergeCell ref="A29:I29"/>
    <mergeCell ref="A30:I30"/>
    <mergeCell ref="D28:I28"/>
  </mergeCells>
  <printOptions horizontalCentered="1"/>
  <pageMargins left="0.25" right="0.25" top="0.75" bottom="0.75" header="0.3" footer="0.3"/>
  <pageSetup paperSize="9"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B25E0-AE98-4FB3-8FDB-F1DDADE870F6}">
  <dimension ref="A1:I54"/>
  <sheetViews>
    <sheetView view="pageBreakPreview" topLeftCell="A51" zoomScaleNormal="100" zoomScaleSheetLayoutView="100" workbookViewId="0">
      <selection activeCell="B52" sqref="B52:I52"/>
    </sheetView>
  </sheetViews>
  <sheetFormatPr defaultColWidth="9.140625" defaultRowHeight="15" x14ac:dyDescent="0.3"/>
  <cols>
    <col min="1" max="1" width="34.42578125" style="67" customWidth="1"/>
    <col min="2" max="2" width="33.85546875" style="67" customWidth="1"/>
    <col min="3" max="3" width="14.28515625" style="67" customWidth="1"/>
    <col min="4" max="6" width="13" style="67" customWidth="1"/>
    <col min="7" max="7" width="12.28515625" style="68" customWidth="1"/>
    <col min="8" max="8" width="11.28515625" style="68" customWidth="1"/>
    <col min="9" max="9" width="12.28515625" style="68" customWidth="1"/>
    <col min="10" max="10" width="1.42578125" style="67" customWidth="1"/>
    <col min="11" max="16384" width="9.140625" style="67"/>
  </cols>
  <sheetData>
    <row r="1" spans="1:9" x14ac:dyDescent="0.3">
      <c r="B1" s="271"/>
      <c r="C1" s="271"/>
      <c r="D1" s="271"/>
      <c r="E1" s="271"/>
      <c r="F1" s="271"/>
    </row>
    <row r="2" spans="1:9" ht="31.15" customHeight="1" x14ac:dyDescent="0.3">
      <c r="A2" s="258" t="s">
        <v>15</v>
      </c>
      <c r="B2" s="258"/>
      <c r="C2" s="272" t="s">
        <v>138</v>
      </c>
      <c r="D2" s="272"/>
      <c r="E2" s="272"/>
      <c r="F2" s="272"/>
      <c r="G2" s="272"/>
      <c r="H2" s="272"/>
      <c r="I2" s="272"/>
    </row>
    <row r="3" spans="1:9" ht="30.6" customHeight="1" x14ac:dyDescent="0.3">
      <c r="A3" s="254" t="s">
        <v>16</v>
      </c>
      <c r="B3" s="254"/>
      <c r="C3" s="254"/>
      <c r="D3" s="254"/>
      <c r="E3" s="254"/>
      <c r="F3" s="254"/>
      <c r="G3" s="254"/>
      <c r="H3" s="273" t="s">
        <v>356</v>
      </c>
      <c r="I3" s="273"/>
    </row>
    <row r="4" spans="1:9" ht="32.450000000000003" customHeight="1" x14ac:dyDescent="0.3">
      <c r="A4" s="69" t="s">
        <v>17</v>
      </c>
      <c r="B4" s="70"/>
      <c r="C4" s="272" t="s">
        <v>357</v>
      </c>
      <c r="D4" s="272"/>
      <c r="E4" s="272"/>
      <c r="F4" s="272"/>
      <c r="G4" s="272"/>
      <c r="H4" s="272"/>
      <c r="I4" s="272"/>
    </row>
    <row r="5" spans="1:9" ht="34.15" customHeight="1" x14ac:dyDescent="0.3">
      <c r="A5" s="69" t="s">
        <v>18</v>
      </c>
      <c r="B5" s="70"/>
      <c r="C5" s="272" t="s">
        <v>150</v>
      </c>
      <c r="D5" s="272"/>
      <c r="E5" s="272"/>
      <c r="F5" s="272"/>
      <c r="G5" s="272"/>
      <c r="H5" s="272"/>
      <c r="I5" s="272"/>
    </row>
    <row r="6" spans="1:9" ht="34.15" customHeight="1" x14ac:dyDescent="0.3">
      <c r="A6" s="254" t="s">
        <v>21</v>
      </c>
      <c r="B6" s="254"/>
      <c r="C6" s="254"/>
      <c r="D6" s="254"/>
      <c r="E6" s="254"/>
      <c r="F6" s="254"/>
      <c r="G6" s="254"/>
      <c r="H6" s="273" t="s">
        <v>153</v>
      </c>
      <c r="I6" s="273"/>
    </row>
    <row r="7" spans="1:9" ht="27" customHeight="1" x14ac:dyDescent="0.3">
      <c r="A7" s="270" t="s">
        <v>57</v>
      </c>
      <c r="B7" s="270"/>
      <c r="C7" s="270"/>
      <c r="D7" s="270"/>
      <c r="E7" s="270"/>
      <c r="F7" s="270"/>
      <c r="G7" s="270"/>
      <c r="H7" s="204">
        <f>G17</f>
        <v>42000</v>
      </c>
      <c r="I7" s="204"/>
    </row>
    <row r="8" spans="1:9" ht="21" hidden="1" customHeight="1" x14ac:dyDescent="0.3">
      <c r="A8" s="270" t="s">
        <v>58</v>
      </c>
      <c r="B8" s="270"/>
      <c r="C8" s="270"/>
      <c r="D8" s="270"/>
      <c r="E8" s="71"/>
      <c r="F8" s="71"/>
      <c r="G8" s="12"/>
      <c r="H8" s="206"/>
      <c r="I8" s="206"/>
    </row>
    <row r="9" spans="1:9" ht="27.75" hidden="1" customHeight="1" x14ac:dyDescent="0.3">
      <c r="A9" s="270" t="s">
        <v>59</v>
      </c>
      <c r="B9" s="270"/>
      <c r="C9" s="270"/>
      <c r="D9" s="270"/>
      <c r="E9" s="71"/>
      <c r="F9" s="71"/>
      <c r="G9" s="12"/>
      <c r="H9" s="206"/>
      <c r="I9" s="206"/>
    </row>
    <row r="10" spans="1:9" ht="27" customHeight="1" x14ac:dyDescent="0.3">
      <c r="A10" s="269" t="s">
        <v>22</v>
      </c>
      <c r="B10" s="269"/>
      <c r="C10" s="269"/>
      <c r="D10" s="269"/>
      <c r="E10" s="269"/>
      <c r="F10" s="269"/>
      <c r="G10" s="269"/>
      <c r="H10" s="204">
        <f>H7</f>
        <v>42000</v>
      </c>
      <c r="I10" s="204"/>
    </row>
    <row r="11" spans="1:9" ht="26.25" customHeight="1" x14ac:dyDescent="0.3">
      <c r="A11" s="254" t="s">
        <v>19</v>
      </c>
      <c r="B11" s="254"/>
      <c r="C11" s="254"/>
      <c r="D11" s="254"/>
      <c r="E11" s="254"/>
      <c r="F11" s="254"/>
      <c r="G11" s="254"/>
      <c r="H11" s="254"/>
      <c r="I11" s="254"/>
    </row>
    <row r="12" spans="1:9" ht="24" customHeight="1" x14ac:dyDescent="0.3">
      <c r="A12" s="255" t="s">
        <v>484</v>
      </c>
      <c r="B12" s="255"/>
      <c r="C12" s="255"/>
      <c r="D12" s="255"/>
      <c r="E12" s="255"/>
      <c r="F12" s="255"/>
      <c r="G12" s="255"/>
      <c r="H12" s="255"/>
      <c r="I12" s="255"/>
    </row>
    <row r="13" spans="1:9" ht="32.25" customHeight="1" x14ac:dyDescent="0.3">
      <c r="A13" s="254" t="s">
        <v>20</v>
      </c>
      <c r="B13" s="254"/>
      <c r="C13" s="254"/>
      <c r="D13" s="254"/>
      <c r="E13" s="254"/>
      <c r="F13" s="254"/>
      <c r="G13" s="254"/>
      <c r="H13" s="254"/>
      <c r="I13" s="254"/>
    </row>
    <row r="14" spans="1:9" ht="144.75" customHeight="1" x14ac:dyDescent="0.3">
      <c r="A14" s="255" t="s">
        <v>358</v>
      </c>
      <c r="B14" s="255"/>
      <c r="C14" s="255"/>
      <c r="D14" s="255"/>
      <c r="E14" s="255"/>
      <c r="F14" s="255"/>
      <c r="G14" s="255"/>
      <c r="H14" s="255"/>
      <c r="I14" s="255"/>
    </row>
    <row r="15" spans="1:9" ht="27.6" customHeight="1" x14ac:dyDescent="0.3">
      <c r="A15" s="254" t="s">
        <v>1</v>
      </c>
      <c r="B15" s="254"/>
      <c r="C15" s="254"/>
      <c r="D15" s="254"/>
      <c r="E15" s="254"/>
      <c r="F15" s="254"/>
      <c r="G15" s="256" t="s">
        <v>28</v>
      </c>
      <c r="H15" s="256"/>
      <c r="I15" s="256"/>
    </row>
    <row r="16" spans="1:9" ht="48.75" customHeight="1" x14ac:dyDescent="0.3">
      <c r="A16" s="254"/>
      <c r="B16" s="254"/>
      <c r="C16" s="254"/>
      <c r="D16" s="254"/>
      <c r="E16" s="254"/>
      <c r="F16" s="254"/>
      <c r="G16" s="72" t="s">
        <v>23</v>
      </c>
      <c r="H16" s="73" t="s">
        <v>35</v>
      </c>
      <c r="I16" s="73" t="s">
        <v>24</v>
      </c>
    </row>
    <row r="17" spans="1:9" ht="48.75" customHeight="1" x14ac:dyDescent="0.3">
      <c r="A17" s="353" t="s">
        <v>138</v>
      </c>
      <c r="B17" s="354"/>
      <c r="C17" s="354"/>
      <c r="D17" s="354"/>
      <c r="E17" s="354"/>
      <c r="F17" s="355"/>
      <c r="G17" s="350">
        <v>42000</v>
      </c>
      <c r="H17" s="351"/>
      <c r="I17" s="352"/>
    </row>
    <row r="18" spans="1:9" ht="24" customHeight="1" x14ac:dyDescent="0.3">
      <c r="A18" s="344" t="s">
        <v>359</v>
      </c>
      <c r="B18" s="345"/>
      <c r="C18" s="345"/>
      <c r="D18" s="346"/>
      <c r="E18" s="341" t="s">
        <v>369</v>
      </c>
      <c r="F18" s="342"/>
      <c r="G18" s="72">
        <v>13</v>
      </c>
      <c r="H18" s="73">
        <v>10</v>
      </c>
      <c r="I18" s="73">
        <f>H18*G18</f>
        <v>130</v>
      </c>
    </row>
    <row r="19" spans="1:9" ht="24" customHeight="1" x14ac:dyDescent="0.3">
      <c r="A19" s="347"/>
      <c r="B19" s="348"/>
      <c r="C19" s="348"/>
      <c r="D19" s="349"/>
      <c r="E19" s="341" t="s">
        <v>370</v>
      </c>
      <c r="F19" s="342"/>
      <c r="G19" s="72">
        <v>13</v>
      </c>
      <c r="H19" s="73">
        <v>10</v>
      </c>
      <c r="I19" s="73">
        <f t="shared" ref="I19:I37" si="0">H19*G19</f>
        <v>130</v>
      </c>
    </row>
    <row r="20" spans="1:9" ht="24" customHeight="1" x14ac:dyDescent="0.3">
      <c r="A20" s="344" t="s">
        <v>360</v>
      </c>
      <c r="B20" s="345"/>
      <c r="C20" s="345"/>
      <c r="D20" s="346"/>
      <c r="E20" s="341" t="s">
        <v>369</v>
      </c>
      <c r="F20" s="342"/>
      <c r="G20" s="72">
        <v>13</v>
      </c>
      <c r="H20" s="73">
        <v>8</v>
      </c>
      <c r="I20" s="73">
        <f t="shared" si="0"/>
        <v>104</v>
      </c>
    </row>
    <row r="21" spans="1:9" ht="24" customHeight="1" x14ac:dyDescent="0.3">
      <c r="A21" s="347"/>
      <c r="B21" s="348"/>
      <c r="C21" s="348"/>
      <c r="D21" s="349"/>
      <c r="E21" s="341" t="s">
        <v>370</v>
      </c>
      <c r="F21" s="342"/>
      <c r="G21" s="72">
        <v>13</v>
      </c>
      <c r="H21" s="73">
        <v>8</v>
      </c>
      <c r="I21" s="73">
        <f t="shared" si="0"/>
        <v>104</v>
      </c>
    </row>
    <row r="22" spans="1:9" ht="24" customHeight="1" x14ac:dyDescent="0.3">
      <c r="A22" s="344" t="s">
        <v>361</v>
      </c>
      <c r="B22" s="345"/>
      <c r="C22" s="345"/>
      <c r="D22" s="346"/>
      <c r="E22" s="341" t="s">
        <v>369</v>
      </c>
      <c r="F22" s="342"/>
      <c r="G22" s="72">
        <v>13</v>
      </c>
      <c r="H22" s="73">
        <v>7</v>
      </c>
      <c r="I22" s="73">
        <f t="shared" si="0"/>
        <v>91</v>
      </c>
    </row>
    <row r="23" spans="1:9" ht="24" customHeight="1" x14ac:dyDescent="0.3">
      <c r="A23" s="347"/>
      <c r="B23" s="348"/>
      <c r="C23" s="348"/>
      <c r="D23" s="349"/>
      <c r="E23" s="341" t="s">
        <v>370</v>
      </c>
      <c r="F23" s="342"/>
      <c r="G23" s="72">
        <v>13</v>
      </c>
      <c r="H23" s="73">
        <v>7</v>
      </c>
      <c r="I23" s="73">
        <f t="shared" si="0"/>
        <v>91</v>
      </c>
    </row>
    <row r="24" spans="1:9" ht="24" customHeight="1" x14ac:dyDescent="0.3">
      <c r="A24" s="344" t="s">
        <v>362</v>
      </c>
      <c r="B24" s="345"/>
      <c r="C24" s="345"/>
      <c r="D24" s="346"/>
      <c r="E24" s="341" t="s">
        <v>369</v>
      </c>
      <c r="F24" s="342"/>
      <c r="G24" s="72">
        <v>13</v>
      </c>
      <c r="H24" s="73">
        <v>7</v>
      </c>
      <c r="I24" s="73">
        <f t="shared" si="0"/>
        <v>91</v>
      </c>
    </row>
    <row r="25" spans="1:9" ht="24" customHeight="1" x14ac:dyDescent="0.3">
      <c r="A25" s="347"/>
      <c r="B25" s="348"/>
      <c r="C25" s="348"/>
      <c r="D25" s="349"/>
      <c r="E25" s="341" t="s">
        <v>370</v>
      </c>
      <c r="F25" s="342"/>
      <c r="G25" s="72">
        <v>13</v>
      </c>
      <c r="H25" s="73">
        <v>7</v>
      </c>
      <c r="I25" s="73">
        <f t="shared" si="0"/>
        <v>91</v>
      </c>
    </row>
    <row r="26" spans="1:9" ht="24" customHeight="1" x14ac:dyDescent="0.3">
      <c r="A26" s="344" t="s">
        <v>363</v>
      </c>
      <c r="B26" s="345"/>
      <c r="C26" s="345"/>
      <c r="D26" s="346"/>
      <c r="E26" s="341" t="s">
        <v>369</v>
      </c>
      <c r="F26" s="342"/>
      <c r="G26" s="72">
        <v>13</v>
      </c>
      <c r="H26" s="73">
        <v>6</v>
      </c>
      <c r="I26" s="73">
        <f t="shared" si="0"/>
        <v>78</v>
      </c>
    </row>
    <row r="27" spans="1:9" ht="24" customHeight="1" x14ac:dyDescent="0.3">
      <c r="A27" s="347"/>
      <c r="B27" s="348"/>
      <c r="C27" s="348"/>
      <c r="D27" s="349"/>
      <c r="E27" s="341" t="s">
        <v>370</v>
      </c>
      <c r="F27" s="342"/>
      <c r="G27" s="72">
        <v>13</v>
      </c>
      <c r="H27" s="73">
        <v>6</v>
      </c>
      <c r="I27" s="73">
        <f t="shared" si="0"/>
        <v>78</v>
      </c>
    </row>
    <row r="28" spans="1:9" ht="24" customHeight="1" x14ac:dyDescent="0.3">
      <c r="A28" s="344" t="s">
        <v>364</v>
      </c>
      <c r="B28" s="345"/>
      <c r="C28" s="345"/>
      <c r="D28" s="346"/>
      <c r="E28" s="341" t="s">
        <v>369</v>
      </c>
      <c r="F28" s="342"/>
      <c r="G28" s="72">
        <v>13</v>
      </c>
      <c r="H28" s="73">
        <v>6</v>
      </c>
      <c r="I28" s="73">
        <f t="shared" si="0"/>
        <v>78</v>
      </c>
    </row>
    <row r="29" spans="1:9" ht="24" customHeight="1" x14ac:dyDescent="0.3">
      <c r="A29" s="347"/>
      <c r="B29" s="348"/>
      <c r="C29" s="348"/>
      <c r="D29" s="349"/>
      <c r="E29" s="341" t="s">
        <v>370</v>
      </c>
      <c r="F29" s="342"/>
      <c r="G29" s="72">
        <v>13</v>
      </c>
      <c r="H29" s="73">
        <v>6</v>
      </c>
      <c r="I29" s="73">
        <f t="shared" si="0"/>
        <v>78</v>
      </c>
    </row>
    <row r="30" spans="1:9" ht="24" customHeight="1" x14ac:dyDescent="0.3">
      <c r="A30" s="344" t="s">
        <v>365</v>
      </c>
      <c r="B30" s="345"/>
      <c r="C30" s="345"/>
      <c r="D30" s="346"/>
      <c r="E30" s="341" t="s">
        <v>369</v>
      </c>
      <c r="F30" s="342"/>
      <c r="G30" s="72">
        <v>13</v>
      </c>
      <c r="H30" s="73">
        <v>5</v>
      </c>
      <c r="I30" s="73">
        <f t="shared" si="0"/>
        <v>65</v>
      </c>
    </row>
    <row r="31" spans="1:9" ht="24" customHeight="1" x14ac:dyDescent="0.3">
      <c r="A31" s="347"/>
      <c r="B31" s="348"/>
      <c r="C31" s="348"/>
      <c r="D31" s="349"/>
      <c r="E31" s="341" t="s">
        <v>370</v>
      </c>
      <c r="F31" s="342"/>
      <c r="G31" s="72">
        <v>13</v>
      </c>
      <c r="H31" s="73">
        <v>5</v>
      </c>
      <c r="I31" s="73">
        <f t="shared" si="0"/>
        <v>65</v>
      </c>
    </row>
    <row r="32" spans="1:9" ht="24" customHeight="1" x14ac:dyDescent="0.3">
      <c r="A32" s="344" t="s">
        <v>366</v>
      </c>
      <c r="B32" s="345"/>
      <c r="C32" s="345"/>
      <c r="D32" s="346"/>
      <c r="E32" s="341" t="s">
        <v>369</v>
      </c>
      <c r="F32" s="342"/>
      <c r="G32" s="72">
        <v>13</v>
      </c>
      <c r="H32" s="73">
        <v>9</v>
      </c>
      <c r="I32" s="73">
        <f t="shared" si="0"/>
        <v>117</v>
      </c>
    </row>
    <row r="33" spans="1:9" ht="24" customHeight="1" x14ac:dyDescent="0.3">
      <c r="A33" s="347"/>
      <c r="B33" s="348"/>
      <c r="C33" s="348"/>
      <c r="D33" s="349"/>
      <c r="E33" s="341" t="s">
        <v>370</v>
      </c>
      <c r="F33" s="342"/>
      <c r="G33" s="72">
        <v>13</v>
      </c>
      <c r="H33" s="73">
        <v>9</v>
      </c>
      <c r="I33" s="73">
        <f t="shared" si="0"/>
        <v>117</v>
      </c>
    </row>
    <row r="34" spans="1:9" ht="24" customHeight="1" x14ac:dyDescent="0.3">
      <c r="A34" s="344" t="s">
        <v>367</v>
      </c>
      <c r="B34" s="345"/>
      <c r="C34" s="345"/>
      <c r="D34" s="346"/>
      <c r="E34" s="341" t="s">
        <v>369</v>
      </c>
      <c r="F34" s="342"/>
      <c r="G34" s="72">
        <v>13</v>
      </c>
      <c r="H34" s="73">
        <v>10</v>
      </c>
      <c r="I34" s="73">
        <f t="shared" si="0"/>
        <v>130</v>
      </c>
    </row>
    <row r="35" spans="1:9" ht="24" customHeight="1" x14ac:dyDescent="0.3">
      <c r="A35" s="347"/>
      <c r="B35" s="348"/>
      <c r="C35" s="348"/>
      <c r="D35" s="349"/>
      <c r="E35" s="341" t="s">
        <v>370</v>
      </c>
      <c r="F35" s="342"/>
      <c r="G35" s="72">
        <v>13</v>
      </c>
      <c r="H35" s="73">
        <v>10</v>
      </c>
      <c r="I35" s="73">
        <f t="shared" si="0"/>
        <v>130</v>
      </c>
    </row>
    <row r="36" spans="1:9" ht="24" customHeight="1" x14ac:dyDescent="0.3">
      <c r="A36" s="258" t="s">
        <v>368</v>
      </c>
      <c r="B36" s="258"/>
      <c r="C36" s="258"/>
      <c r="D36" s="258"/>
      <c r="E36" s="254" t="s">
        <v>369</v>
      </c>
      <c r="F36" s="254"/>
      <c r="G36" s="72">
        <v>13</v>
      </c>
      <c r="H36" s="73">
        <v>4</v>
      </c>
      <c r="I36" s="73">
        <f t="shared" si="0"/>
        <v>52</v>
      </c>
    </row>
    <row r="37" spans="1:9" ht="24" customHeight="1" x14ac:dyDescent="0.3">
      <c r="A37" s="258"/>
      <c r="B37" s="258"/>
      <c r="C37" s="258"/>
      <c r="D37" s="258"/>
      <c r="E37" s="254" t="s">
        <v>370</v>
      </c>
      <c r="F37" s="254"/>
      <c r="G37" s="72">
        <v>13</v>
      </c>
      <c r="H37" s="73">
        <v>4</v>
      </c>
      <c r="I37" s="73">
        <f t="shared" si="0"/>
        <v>52</v>
      </c>
    </row>
    <row r="38" spans="1:9" ht="24" customHeight="1" x14ac:dyDescent="0.3">
      <c r="A38" s="100"/>
      <c r="B38" s="100"/>
      <c r="C38" s="100"/>
      <c r="D38" s="100"/>
      <c r="E38" s="99"/>
      <c r="F38" s="99"/>
      <c r="G38" s="80"/>
      <c r="H38" s="132"/>
      <c r="I38" s="132"/>
    </row>
    <row r="39" spans="1:9" ht="32.450000000000003" customHeight="1" x14ac:dyDescent="0.3">
      <c r="A39" s="254" t="s">
        <v>25</v>
      </c>
      <c r="B39" s="254"/>
      <c r="C39" s="254"/>
      <c r="D39" s="254"/>
      <c r="E39" s="254"/>
      <c r="F39" s="254"/>
      <c r="G39" s="254"/>
      <c r="H39" s="254"/>
      <c r="I39" s="254"/>
    </row>
    <row r="40" spans="1:9" ht="39" customHeight="1" x14ac:dyDescent="0.3">
      <c r="A40" s="254" t="s">
        <v>1</v>
      </c>
      <c r="B40" s="254"/>
      <c r="C40" s="254"/>
      <c r="D40" s="254"/>
      <c r="E40" s="254"/>
      <c r="F40" s="74" t="s">
        <v>86</v>
      </c>
      <c r="G40" s="74" t="s">
        <v>32</v>
      </c>
      <c r="H40" s="74" t="s">
        <v>33</v>
      </c>
      <c r="I40" s="74" t="s">
        <v>34</v>
      </c>
    </row>
    <row r="41" spans="1:9" ht="35.25" customHeight="1" x14ac:dyDescent="0.3">
      <c r="A41" s="187" t="str">
        <f>C4</f>
        <v>ჰემოდიალეზის პროგრამაში ჩართულ ბენეფიციართა მგზავრობის ხელშეწყობა</v>
      </c>
      <c r="B41" s="187"/>
      <c r="C41" s="187"/>
      <c r="D41" s="187"/>
      <c r="E41" s="187"/>
      <c r="F41" s="12" t="s">
        <v>31</v>
      </c>
      <c r="G41" s="75" t="s">
        <v>31</v>
      </c>
      <c r="H41" s="75" t="s">
        <v>31</v>
      </c>
      <c r="I41" s="75" t="s">
        <v>31</v>
      </c>
    </row>
    <row r="42" spans="1:9" ht="33" customHeight="1" x14ac:dyDescent="0.3">
      <c r="A42" s="254" t="s">
        <v>26</v>
      </c>
      <c r="B42" s="254"/>
      <c r="C42" s="254"/>
      <c r="D42" s="254"/>
      <c r="E42" s="254"/>
      <c r="F42" s="254"/>
      <c r="G42" s="254"/>
      <c r="H42" s="254"/>
      <c r="I42" s="254"/>
    </row>
    <row r="43" spans="1:9" ht="36.75" customHeight="1" x14ac:dyDescent="0.3">
      <c r="A43" s="255" t="s">
        <v>371</v>
      </c>
      <c r="B43" s="255"/>
      <c r="C43" s="255"/>
      <c r="D43" s="255"/>
      <c r="E43" s="255"/>
      <c r="F43" s="255"/>
      <c r="G43" s="255"/>
      <c r="H43" s="255"/>
      <c r="I43" s="255"/>
    </row>
    <row r="44" spans="1:9" ht="23.25" customHeight="1" x14ac:dyDescent="0.3">
      <c r="A44" s="76"/>
      <c r="B44" s="76"/>
      <c r="C44" s="76"/>
      <c r="D44" s="76"/>
      <c r="E44" s="76"/>
      <c r="F44" s="76"/>
      <c r="G44" s="77"/>
      <c r="H44" s="77"/>
      <c r="I44" s="77"/>
    </row>
    <row r="45" spans="1:9" ht="32.25" customHeight="1" x14ac:dyDescent="0.3">
      <c r="A45" s="239" t="s">
        <v>39</v>
      </c>
      <c r="B45" s="239"/>
      <c r="C45" s="239"/>
      <c r="D45" s="239"/>
      <c r="E45" s="74" t="s">
        <v>0</v>
      </c>
      <c r="F45" s="74" t="s">
        <v>44</v>
      </c>
      <c r="G45" s="74" t="s">
        <v>45</v>
      </c>
      <c r="H45" s="74" t="s">
        <v>46</v>
      </c>
      <c r="I45" s="74" t="s">
        <v>47</v>
      </c>
    </row>
    <row r="46" spans="1:9" ht="35.25" customHeight="1" x14ac:dyDescent="0.3">
      <c r="A46" s="187" t="str">
        <f>C4</f>
        <v>ჰემოდიალეზის პროგრამაში ჩართულ ბენეფიციართა მგზავრობის ხელშეწყობა</v>
      </c>
      <c r="B46" s="187"/>
      <c r="C46" s="187"/>
      <c r="D46" s="187"/>
      <c r="E46" s="12">
        <v>35000</v>
      </c>
      <c r="F46" s="12">
        <f>H10</f>
        <v>42000</v>
      </c>
      <c r="G46" s="12">
        <v>40000</v>
      </c>
      <c r="H46" s="12">
        <v>45000</v>
      </c>
      <c r="I46" s="12">
        <v>50000</v>
      </c>
    </row>
    <row r="47" spans="1:9" ht="23.25" customHeight="1" x14ac:dyDescent="0.3">
      <c r="A47" s="76"/>
      <c r="B47" s="76"/>
      <c r="C47" s="76"/>
      <c r="D47" s="76"/>
      <c r="E47" s="76"/>
      <c r="F47" s="76"/>
      <c r="G47" s="77"/>
      <c r="H47" s="77"/>
      <c r="I47" s="77"/>
    </row>
    <row r="48" spans="1:9" ht="60.75" customHeight="1" x14ac:dyDescent="0.3">
      <c r="A48" s="256" t="s">
        <v>42</v>
      </c>
      <c r="B48" s="256"/>
      <c r="C48" s="256"/>
      <c r="D48" s="338" t="s">
        <v>485</v>
      </c>
      <c r="E48" s="339"/>
      <c r="F48" s="339"/>
      <c r="G48" s="339"/>
      <c r="H48" s="339"/>
      <c r="I48" s="340"/>
    </row>
    <row r="49" spans="1:9" ht="17.25" customHeight="1" x14ac:dyDescent="0.3">
      <c r="A49" s="258" t="s">
        <v>169</v>
      </c>
      <c r="B49" s="258"/>
      <c r="C49" s="258"/>
      <c r="D49" s="258"/>
      <c r="E49" s="258"/>
      <c r="F49" s="258"/>
      <c r="G49" s="258"/>
      <c r="H49" s="258"/>
      <c r="I49" s="258"/>
    </row>
    <row r="50" spans="1:9" ht="147.75" customHeight="1" x14ac:dyDescent="0.3">
      <c r="A50" s="343" t="s">
        <v>372</v>
      </c>
      <c r="B50" s="343"/>
      <c r="C50" s="343"/>
      <c r="D50" s="343"/>
      <c r="E50" s="343"/>
      <c r="F50" s="343"/>
      <c r="G50" s="343"/>
      <c r="H50" s="343"/>
      <c r="I50" s="343"/>
    </row>
    <row r="51" spans="1:9" ht="27.75" customHeight="1" x14ac:dyDescent="0.3">
      <c r="A51" s="78"/>
      <c r="B51" s="78"/>
      <c r="C51" s="78"/>
      <c r="D51" s="79"/>
      <c r="E51" s="79"/>
      <c r="F51" s="79"/>
      <c r="G51" s="80"/>
      <c r="H51" s="80"/>
      <c r="I51" s="81"/>
    </row>
    <row r="52" spans="1:9" ht="27.75" customHeight="1" x14ac:dyDescent="0.3">
      <c r="A52" s="82"/>
      <c r="B52" s="239" t="s">
        <v>27</v>
      </c>
      <c r="C52" s="239"/>
      <c r="D52" s="239"/>
      <c r="E52" s="239"/>
      <c r="F52" s="239"/>
      <c r="G52" s="239"/>
      <c r="H52" s="239"/>
      <c r="I52" s="239"/>
    </row>
    <row r="53" spans="1:9" ht="69.75" customHeight="1" x14ac:dyDescent="0.3">
      <c r="A53" s="82" t="s">
        <v>38</v>
      </c>
      <c r="B53" s="74" t="s">
        <v>11</v>
      </c>
      <c r="C53" s="83" t="s">
        <v>49</v>
      </c>
      <c r="D53" s="84" t="s">
        <v>50</v>
      </c>
      <c r="E53" s="83" t="s">
        <v>12</v>
      </c>
      <c r="F53" s="83" t="s">
        <v>30</v>
      </c>
      <c r="G53" s="83" t="s">
        <v>36</v>
      </c>
      <c r="H53" s="83" t="s">
        <v>13</v>
      </c>
      <c r="I53" s="83" t="s">
        <v>14</v>
      </c>
    </row>
    <row r="54" spans="1:9" ht="91.5" customHeight="1" x14ac:dyDescent="0.3">
      <c r="A54" s="130" t="s">
        <v>371</v>
      </c>
      <c r="B54" s="6" t="s">
        <v>373</v>
      </c>
      <c r="C54" s="6" t="s">
        <v>374</v>
      </c>
      <c r="D54" s="6" t="s">
        <v>374</v>
      </c>
      <c r="E54" s="30" t="s">
        <v>23</v>
      </c>
      <c r="F54" s="31">
        <v>0.1</v>
      </c>
      <c r="G54" s="56" t="s">
        <v>150</v>
      </c>
      <c r="H54" s="30" t="s">
        <v>375</v>
      </c>
      <c r="I54" s="30" t="s">
        <v>95</v>
      </c>
    </row>
  </sheetData>
  <mergeCells count="67">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13:I13"/>
    <mergeCell ref="A14:I14"/>
    <mergeCell ref="A15:F16"/>
    <mergeCell ref="G15:I15"/>
    <mergeCell ref="E25:F25"/>
    <mergeCell ref="E22:F22"/>
    <mergeCell ref="E23:F23"/>
    <mergeCell ref="E24:F24"/>
    <mergeCell ref="G17:I17"/>
    <mergeCell ref="A17:F17"/>
    <mergeCell ref="A48:C48"/>
    <mergeCell ref="A39:I39"/>
    <mergeCell ref="A40:E40"/>
    <mergeCell ref="A41:E41"/>
    <mergeCell ref="A42:I42"/>
    <mergeCell ref="A43:I43"/>
    <mergeCell ref="A45:D45"/>
    <mergeCell ref="D48:I48"/>
    <mergeCell ref="E26:F26"/>
    <mergeCell ref="E27:F27"/>
    <mergeCell ref="E28:F28"/>
    <mergeCell ref="A18:D19"/>
    <mergeCell ref="E18:F18"/>
    <mergeCell ref="E19:F19"/>
    <mergeCell ref="E20:F20"/>
    <mergeCell ref="E21:F21"/>
    <mergeCell ref="A20:D21"/>
    <mergeCell ref="A22:D23"/>
    <mergeCell ref="A24:D25"/>
    <mergeCell ref="A26:D27"/>
    <mergeCell ref="A28:D29"/>
    <mergeCell ref="E29:F29"/>
    <mergeCell ref="E31:F31"/>
    <mergeCell ref="E32:F32"/>
    <mergeCell ref="E33:F33"/>
    <mergeCell ref="E34:F34"/>
    <mergeCell ref="B52:I52"/>
    <mergeCell ref="A49:I49"/>
    <mergeCell ref="A50:I50"/>
    <mergeCell ref="A34:D35"/>
    <mergeCell ref="A36:D37"/>
    <mergeCell ref="E35:F35"/>
    <mergeCell ref="E36:F36"/>
    <mergeCell ref="E37:F37"/>
    <mergeCell ref="A30:D31"/>
    <mergeCell ref="A32:D33"/>
    <mergeCell ref="E30:F30"/>
    <mergeCell ref="A46:D46"/>
  </mergeCells>
  <printOptions horizontalCentered="1"/>
  <pageMargins left="0.23622047244094491" right="0.23622047244094491" top="0.74803149606299213" bottom="0.74803149606299213" header="0.31496062992125984" footer="0.31496062992125984"/>
  <pageSetup paperSize="9" scale="70" orientation="landscape" r:id="rId1"/>
  <rowBreaks count="1" manualBreakCount="1">
    <brk id="44"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4B2CC-0E8B-4C6C-B211-39367B5AFF82}">
  <dimension ref="A1:I54"/>
  <sheetViews>
    <sheetView view="pageBreakPreview" topLeftCell="A27" zoomScaleNormal="100" zoomScaleSheetLayoutView="100" workbookViewId="0">
      <selection activeCell="A54" sqref="A54"/>
    </sheetView>
  </sheetViews>
  <sheetFormatPr defaultColWidth="9.140625" defaultRowHeight="15" x14ac:dyDescent="0.3"/>
  <cols>
    <col min="1" max="1" width="34.42578125" style="67" customWidth="1"/>
    <col min="2" max="2" width="33.85546875" style="67" customWidth="1"/>
    <col min="3" max="3" width="14.28515625" style="67" customWidth="1"/>
    <col min="4" max="6" width="13" style="67" customWidth="1"/>
    <col min="7" max="7" width="12.28515625" style="68" customWidth="1"/>
    <col min="8" max="8" width="11.28515625" style="68" customWidth="1"/>
    <col min="9" max="9" width="12.28515625" style="68" customWidth="1"/>
    <col min="10" max="16384" width="9.140625" style="67"/>
  </cols>
  <sheetData>
    <row r="1" spans="1:9" x14ac:dyDescent="0.3">
      <c r="B1" s="271"/>
      <c r="C1" s="271"/>
      <c r="D1" s="271"/>
      <c r="E1" s="271"/>
      <c r="F1" s="271"/>
    </row>
    <row r="2" spans="1:9" ht="31.15" customHeight="1" x14ac:dyDescent="0.3">
      <c r="A2" s="258" t="s">
        <v>15</v>
      </c>
      <c r="B2" s="258"/>
      <c r="C2" s="272" t="s">
        <v>138</v>
      </c>
      <c r="D2" s="272"/>
      <c r="E2" s="272"/>
      <c r="F2" s="272"/>
      <c r="G2" s="272"/>
      <c r="H2" s="272"/>
      <c r="I2" s="272"/>
    </row>
    <row r="3" spans="1:9" ht="30.6" customHeight="1" x14ac:dyDescent="0.3">
      <c r="A3" s="254" t="s">
        <v>16</v>
      </c>
      <c r="B3" s="254"/>
      <c r="C3" s="254"/>
      <c r="D3" s="254"/>
      <c r="E3" s="254"/>
      <c r="F3" s="254"/>
      <c r="G3" s="254"/>
      <c r="H3" s="273" t="s">
        <v>376</v>
      </c>
      <c r="I3" s="273"/>
    </row>
    <row r="4" spans="1:9" ht="32.450000000000003" customHeight="1" x14ac:dyDescent="0.3">
      <c r="A4" s="69" t="s">
        <v>17</v>
      </c>
      <c r="B4" s="70"/>
      <c r="C4" s="272" t="s">
        <v>516</v>
      </c>
      <c r="D4" s="272"/>
      <c r="E4" s="272"/>
      <c r="F4" s="272"/>
      <c r="G4" s="272"/>
      <c r="H4" s="272"/>
      <c r="I4" s="272"/>
    </row>
    <row r="5" spans="1:9" ht="34.15" customHeight="1" x14ac:dyDescent="0.3">
      <c r="A5" s="69" t="s">
        <v>18</v>
      </c>
      <c r="B5" s="70"/>
      <c r="C5" s="272" t="s">
        <v>150</v>
      </c>
      <c r="D5" s="272"/>
      <c r="E5" s="272"/>
      <c r="F5" s="272"/>
      <c r="G5" s="272"/>
      <c r="H5" s="272"/>
      <c r="I5" s="272"/>
    </row>
    <row r="6" spans="1:9" ht="34.15" customHeight="1" x14ac:dyDescent="0.3">
      <c r="A6" s="254" t="s">
        <v>21</v>
      </c>
      <c r="B6" s="254"/>
      <c r="C6" s="254"/>
      <c r="D6" s="254"/>
      <c r="E6" s="254"/>
      <c r="F6" s="254"/>
      <c r="G6" s="254"/>
      <c r="H6" s="273" t="s">
        <v>153</v>
      </c>
      <c r="I6" s="273"/>
    </row>
    <row r="7" spans="1:9" ht="27" customHeight="1" x14ac:dyDescent="0.3">
      <c r="A7" s="270" t="s">
        <v>57</v>
      </c>
      <c r="B7" s="270"/>
      <c r="C7" s="270"/>
      <c r="D7" s="270"/>
      <c r="E7" s="270"/>
      <c r="F7" s="270"/>
      <c r="G7" s="270"/>
      <c r="H7" s="204">
        <f>G17</f>
        <v>60000</v>
      </c>
      <c r="I7" s="204"/>
    </row>
    <row r="8" spans="1:9" ht="21" hidden="1" customHeight="1" x14ac:dyDescent="0.3">
      <c r="A8" s="270" t="s">
        <v>58</v>
      </c>
      <c r="B8" s="270"/>
      <c r="C8" s="270"/>
      <c r="D8" s="270"/>
      <c r="E8" s="71"/>
      <c r="F8" s="71"/>
      <c r="G8" s="12"/>
      <c r="H8" s="206"/>
      <c r="I8" s="206"/>
    </row>
    <row r="9" spans="1:9" ht="27.75" hidden="1" customHeight="1" x14ac:dyDescent="0.3">
      <c r="A9" s="270" t="s">
        <v>59</v>
      </c>
      <c r="B9" s="270"/>
      <c r="C9" s="270"/>
      <c r="D9" s="270"/>
      <c r="E9" s="71"/>
      <c r="F9" s="71"/>
      <c r="G9" s="12"/>
      <c r="H9" s="206"/>
      <c r="I9" s="206"/>
    </row>
    <row r="10" spans="1:9" ht="27" customHeight="1" x14ac:dyDescent="0.3">
      <c r="A10" s="269" t="s">
        <v>22</v>
      </c>
      <c r="B10" s="269"/>
      <c r="C10" s="269"/>
      <c r="D10" s="269"/>
      <c r="E10" s="269"/>
      <c r="F10" s="269"/>
      <c r="G10" s="269"/>
      <c r="H10" s="204">
        <f>H7</f>
        <v>60000</v>
      </c>
      <c r="I10" s="204"/>
    </row>
    <row r="11" spans="1:9" ht="26.25" customHeight="1" x14ac:dyDescent="0.3">
      <c r="A11" s="254" t="s">
        <v>19</v>
      </c>
      <c r="B11" s="254"/>
      <c r="C11" s="254"/>
      <c r="D11" s="254"/>
      <c r="E11" s="254"/>
      <c r="F11" s="254"/>
      <c r="G11" s="254"/>
      <c r="H11" s="254"/>
      <c r="I11" s="254"/>
    </row>
    <row r="12" spans="1:9" ht="45" customHeight="1" x14ac:dyDescent="0.3">
      <c r="A12" s="356" t="s">
        <v>377</v>
      </c>
      <c r="B12" s="356"/>
      <c r="C12" s="356"/>
      <c r="D12" s="356"/>
      <c r="E12" s="356"/>
      <c r="F12" s="356"/>
      <c r="G12" s="356"/>
      <c r="H12" s="356"/>
      <c r="I12" s="356"/>
    </row>
    <row r="13" spans="1:9" ht="32.25" customHeight="1" x14ac:dyDescent="0.3">
      <c r="A13" s="254" t="s">
        <v>20</v>
      </c>
      <c r="B13" s="254"/>
      <c r="C13" s="254"/>
      <c r="D13" s="254"/>
      <c r="E13" s="254"/>
      <c r="F13" s="254"/>
      <c r="G13" s="254"/>
      <c r="H13" s="254"/>
      <c r="I13" s="254"/>
    </row>
    <row r="14" spans="1:9" ht="102" customHeight="1" x14ac:dyDescent="0.3">
      <c r="A14" s="255" t="s">
        <v>378</v>
      </c>
      <c r="B14" s="255"/>
      <c r="C14" s="255"/>
      <c r="D14" s="255"/>
      <c r="E14" s="255"/>
      <c r="F14" s="255"/>
      <c r="G14" s="255"/>
      <c r="H14" s="255"/>
      <c r="I14" s="255"/>
    </row>
    <row r="15" spans="1:9" ht="27.6" customHeight="1" x14ac:dyDescent="0.3">
      <c r="A15" s="254" t="s">
        <v>1</v>
      </c>
      <c r="B15" s="254"/>
      <c r="C15" s="254"/>
      <c r="D15" s="254"/>
      <c r="E15" s="254"/>
      <c r="F15" s="254"/>
      <c r="G15" s="256" t="s">
        <v>28</v>
      </c>
      <c r="H15" s="256"/>
      <c r="I15" s="256"/>
    </row>
    <row r="16" spans="1:9" ht="48.75" customHeight="1" x14ac:dyDescent="0.3">
      <c r="A16" s="254"/>
      <c r="B16" s="254"/>
      <c r="C16" s="254"/>
      <c r="D16" s="254"/>
      <c r="E16" s="254"/>
      <c r="F16" s="254"/>
      <c r="G16" s="72" t="s">
        <v>23</v>
      </c>
      <c r="H16" s="73" t="s">
        <v>35</v>
      </c>
      <c r="I16" s="73" t="s">
        <v>24</v>
      </c>
    </row>
    <row r="17" spans="1:9" ht="37.5" customHeight="1" x14ac:dyDescent="0.3">
      <c r="A17" s="353" t="s">
        <v>138</v>
      </c>
      <c r="B17" s="354"/>
      <c r="C17" s="354"/>
      <c r="D17" s="354"/>
      <c r="E17" s="354"/>
      <c r="F17" s="355"/>
      <c r="G17" s="350">
        <v>60000</v>
      </c>
      <c r="H17" s="351"/>
      <c r="I17" s="352"/>
    </row>
    <row r="18" spans="1:9" ht="24" customHeight="1" x14ac:dyDescent="0.3">
      <c r="A18" s="344" t="s">
        <v>359</v>
      </c>
      <c r="B18" s="345"/>
      <c r="C18" s="345"/>
      <c r="D18" s="346"/>
      <c r="E18" s="341" t="s">
        <v>369</v>
      </c>
      <c r="F18" s="342"/>
      <c r="G18" s="72">
        <v>10</v>
      </c>
      <c r="H18" s="73">
        <v>10</v>
      </c>
      <c r="I18" s="73">
        <f>H18*G18</f>
        <v>100</v>
      </c>
    </row>
    <row r="19" spans="1:9" ht="24" customHeight="1" x14ac:dyDescent="0.3">
      <c r="A19" s="347"/>
      <c r="B19" s="348"/>
      <c r="C19" s="348"/>
      <c r="D19" s="349"/>
      <c r="E19" s="341" t="s">
        <v>370</v>
      </c>
      <c r="F19" s="342"/>
      <c r="G19" s="72">
        <v>10</v>
      </c>
      <c r="H19" s="73">
        <v>10</v>
      </c>
      <c r="I19" s="73">
        <f t="shared" ref="I19:I37" si="0">H19*G19</f>
        <v>100</v>
      </c>
    </row>
    <row r="20" spans="1:9" ht="24" customHeight="1" x14ac:dyDescent="0.3">
      <c r="A20" s="344" t="s">
        <v>360</v>
      </c>
      <c r="B20" s="345"/>
      <c r="C20" s="345"/>
      <c r="D20" s="346"/>
      <c r="E20" s="341" t="s">
        <v>369</v>
      </c>
      <c r="F20" s="342"/>
      <c r="G20" s="72">
        <v>10</v>
      </c>
      <c r="H20" s="73">
        <v>8</v>
      </c>
      <c r="I20" s="73">
        <f t="shared" si="0"/>
        <v>80</v>
      </c>
    </row>
    <row r="21" spans="1:9" ht="24" customHeight="1" x14ac:dyDescent="0.3">
      <c r="A21" s="347"/>
      <c r="B21" s="348"/>
      <c r="C21" s="348"/>
      <c r="D21" s="349"/>
      <c r="E21" s="341" t="s">
        <v>370</v>
      </c>
      <c r="F21" s="342"/>
      <c r="G21" s="72">
        <v>10</v>
      </c>
      <c r="H21" s="73">
        <v>8</v>
      </c>
      <c r="I21" s="73">
        <f t="shared" si="0"/>
        <v>80</v>
      </c>
    </row>
    <row r="22" spans="1:9" ht="24" customHeight="1" x14ac:dyDescent="0.3">
      <c r="A22" s="344" t="s">
        <v>361</v>
      </c>
      <c r="B22" s="345"/>
      <c r="C22" s="345"/>
      <c r="D22" s="346"/>
      <c r="E22" s="341" t="s">
        <v>369</v>
      </c>
      <c r="F22" s="342"/>
      <c r="G22" s="72">
        <v>10</v>
      </c>
      <c r="H22" s="73">
        <v>7</v>
      </c>
      <c r="I22" s="73">
        <f t="shared" si="0"/>
        <v>70</v>
      </c>
    </row>
    <row r="23" spans="1:9" ht="24" customHeight="1" x14ac:dyDescent="0.3">
      <c r="A23" s="347"/>
      <c r="B23" s="348"/>
      <c r="C23" s="348"/>
      <c r="D23" s="349"/>
      <c r="E23" s="341" t="s">
        <v>370</v>
      </c>
      <c r="F23" s="342"/>
      <c r="G23" s="72">
        <v>10</v>
      </c>
      <c r="H23" s="73">
        <v>7</v>
      </c>
      <c r="I23" s="73">
        <f t="shared" si="0"/>
        <v>70</v>
      </c>
    </row>
    <row r="24" spans="1:9" ht="24" customHeight="1" x14ac:dyDescent="0.3">
      <c r="A24" s="344" t="s">
        <v>362</v>
      </c>
      <c r="B24" s="345"/>
      <c r="C24" s="345"/>
      <c r="D24" s="346"/>
      <c r="E24" s="341" t="s">
        <v>369</v>
      </c>
      <c r="F24" s="342"/>
      <c r="G24" s="72">
        <v>10</v>
      </c>
      <c r="H24" s="73">
        <v>7</v>
      </c>
      <c r="I24" s="73">
        <f t="shared" si="0"/>
        <v>70</v>
      </c>
    </row>
    <row r="25" spans="1:9" ht="24" customHeight="1" x14ac:dyDescent="0.3">
      <c r="A25" s="347"/>
      <c r="B25" s="348"/>
      <c r="C25" s="348"/>
      <c r="D25" s="349"/>
      <c r="E25" s="341" t="s">
        <v>370</v>
      </c>
      <c r="F25" s="342"/>
      <c r="G25" s="72">
        <v>10</v>
      </c>
      <c r="H25" s="73">
        <v>7</v>
      </c>
      <c r="I25" s="73">
        <f t="shared" si="0"/>
        <v>70</v>
      </c>
    </row>
    <row r="26" spans="1:9" ht="24" customHeight="1" x14ac:dyDescent="0.3">
      <c r="A26" s="344" t="s">
        <v>363</v>
      </c>
      <c r="B26" s="345"/>
      <c r="C26" s="345"/>
      <c r="D26" s="346"/>
      <c r="E26" s="341" t="s">
        <v>369</v>
      </c>
      <c r="F26" s="342"/>
      <c r="G26" s="72">
        <v>10</v>
      </c>
      <c r="H26" s="73">
        <v>6</v>
      </c>
      <c r="I26" s="73">
        <f t="shared" si="0"/>
        <v>60</v>
      </c>
    </row>
    <row r="27" spans="1:9" ht="24" customHeight="1" x14ac:dyDescent="0.3">
      <c r="A27" s="347"/>
      <c r="B27" s="348"/>
      <c r="C27" s="348"/>
      <c r="D27" s="349"/>
      <c r="E27" s="341" t="s">
        <v>370</v>
      </c>
      <c r="F27" s="342"/>
      <c r="G27" s="72">
        <v>10</v>
      </c>
      <c r="H27" s="73">
        <v>6</v>
      </c>
      <c r="I27" s="73">
        <f t="shared" si="0"/>
        <v>60</v>
      </c>
    </row>
    <row r="28" spans="1:9" ht="24" customHeight="1" x14ac:dyDescent="0.3">
      <c r="A28" s="344" t="s">
        <v>364</v>
      </c>
      <c r="B28" s="345"/>
      <c r="C28" s="345"/>
      <c r="D28" s="346"/>
      <c r="E28" s="341" t="s">
        <v>369</v>
      </c>
      <c r="F28" s="342"/>
      <c r="G28" s="72">
        <v>10</v>
      </c>
      <c r="H28" s="73">
        <v>6</v>
      </c>
      <c r="I28" s="73">
        <f t="shared" si="0"/>
        <v>60</v>
      </c>
    </row>
    <row r="29" spans="1:9" ht="24" customHeight="1" x14ac:dyDescent="0.3">
      <c r="A29" s="347"/>
      <c r="B29" s="348"/>
      <c r="C29" s="348"/>
      <c r="D29" s="349"/>
      <c r="E29" s="341" t="s">
        <v>370</v>
      </c>
      <c r="F29" s="342"/>
      <c r="G29" s="72">
        <v>10</v>
      </c>
      <c r="H29" s="73">
        <v>6</v>
      </c>
      <c r="I29" s="73">
        <f t="shared" si="0"/>
        <v>60</v>
      </c>
    </row>
    <row r="30" spans="1:9" ht="24" customHeight="1" x14ac:dyDescent="0.3">
      <c r="A30" s="344" t="s">
        <v>365</v>
      </c>
      <c r="B30" s="345"/>
      <c r="C30" s="345"/>
      <c r="D30" s="346"/>
      <c r="E30" s="341" t="s">
        <v>369</v>
      </c>
      <c r="F30" s="342"/>
      <c r="G30" s="72">
        <v>10</v>
      </c>
      <c r="H30" s="73">
        <v>5</v>
      </c>
      <c r="I30" s="73">
        <f t="shared" si="0"/>
        <v>50</v>
      </c>
    </row>
    <row r="31" spans="1:9" ht="24" customHeight="1" x14ac:dyDescent="0.3">
      <c r="A31" s="347"/>
      <c r="B31" s="348"/>
      <c r="C31" s="348"/>
      <c r="D31" s="349"/>
      <c r="E31" s="341" t="s">
        <v>370</v>
      </c>
      <c r="F31" s="342"/>
      <c r="G31" s="72">
        <v>10</v>
      </c>
      <c r="H31" s="73">
        <v>5</v>
      </c>
      <c r="I31" s="73">
        <f t="shared" si="0"/>
        <v>50</v>
      </c>
    </row>
    <row r="32" spans="1:9" ht="24" customHeight="1" x14ac:dyDescent="0.3">
      <c r="A32" s="344" t="s">
        <v>366</v>
      </c>
      <c r="B32" s="345"/>
      <c r="C32" s="345"/>
      <c r="D32" s="346"/>
      <c r="E32" s="341" t="s">
        <v>369</v>
      </c>
      <c r="F32" s="342"/>
      <c r="G32" s="72">
        <v>10</v>
      </c>
      <c r="H32" s="73">
        <v>9</v>
      </c>
      <c r="I32" s="73">
        <f t="shared" si="0"/>
        <v>90</v>
      </c>
    </row>
    <row r="33" spans="1:9" ht="24" customHeight="1" x14ac:dyDescent="0.3">
      <c r="A33" s="347"/>
      <c r="B33" s="348"/>
      <c r="C33" s="348"/>
      <c r="D33" s="349"/>
      <c r="E33" s="341" t="s">
        <v>370</v>
      </c>
      <c r="F33" s="342"/>
      <c r="G33" s="72">
        <v>10</v>
      </c>
      <c r="H33" s="73">
        <v>9</v>
      </c>
      <c r="I33" s="73">
        <f t="shared" si="0"/>
        <v>90</v>
      </c>
    </row>
    <row r="34" spans="1:9" ht="24" customHeight="1" x14ac:dyDescent="0.3">
      <c r="A34" s="344" t="s">
        <v>367</v>
      </c>
      <c r="B34" s="345"/>
      <c r="C34" s="345"/>
      <c r="D34" s="346"/>
      <c r="E34" s="341" t="s">
        <v>369</v>
      </c>
      <c r="F34" s="342"/>
      <c r="G34" s="72">
        <v>10</v>
      </c>
      <c r="H34" s="73">
        <v>10</v>
      </c>
      <c r="I34" s="73">
        <f t="shared" si="0"/>
        <v>100</v>
      </c>
    </row>
    <row r="35" spans="1:9" ht="24" customHeight="1" x14ac:dyDescent="0.3">
      <c r="A35" s="347"/>
      <c r="B35" s="348"/>
      <c r="C35" s="348"/>
      <c r="D35" s="349"/>
      <c r="E35" s="341" t="s">
        <v>370</v>
      </c>
      <c r="F35" s="342"/>
      <c r="G35" s="72">
        <v>10</v>
      </c>
      <c r="H35" s="73">
        <v>10</v>
      </c>
      <c r="I35" s="73">
        <f t="shared" si="0"/>
        <v>100</v>
      </c>
    </row>
    <row r="36" spans="1:9" ht="24" customHeight="1" x14ac:dyDescent="0.3">
      <c r="A36" s="258" t="s">
        <v>368</v>
      </c>
      <c r="B36" s="258"/>
      <c r="C36" s="258"/>
      <c r="D36" s="258"/>
      <c r="E36" s="254" t="s">
        <v>369</v>
      </c>
      <c r="F36" s="254"/>
      <c r="G36" s="72">
        <v>10</v>
      </c>
      <c r="H36" s="73">
        <v>4</v>
      </c>
      <c r="I36" s="73">
        <f t="shared" si="0"/>
        <v>40</v>
      </c>
    </row>
    <row r="37" spans="1:9" ht="24" customHeight="1" x14ac:dyDescent="0.3">
      <c r="A37" s="258"/>
      <c r="B37" s="258"/>
      <c r="C37" s="258"/>
      <c r="D37" s="258"/>
      <c r="E37" s="254" t="s">
        <v>370</v>
      </c>
      <c r="F37" s="254"/>
      <c r="G37" s="72">
        <v>10</v>
      </c>
      <c r="H37" s="73">
        <v>4</v>
      </c>
      <c r="I37" s="73">
        <f t="shared" si="0"/>
        <v>40</v>
      </c>
    </row>
    <row r="38" spans="1:9" ht="24" customHeight="1" x14ac:dyDescent="0.3">
      <c r="A38" s="100"/>
      <c r="B38" s="100"/>
      <c r="C38" s="100"/>
      <c r="D38" s="100"/>
      <c r="E38" s="99"/>
      <c r="F38" s="99"/>
      <c r="G38" s="80"/>
      <c r="H38" s="132"/>
      <c r="I38" s="132"/>
    </row>
    <row r="39" spans="1:9" ht="32.450000000000003" customHeight="1" x14ac:dyDescent="0.3">
      <c r="A39" s="254" t="s">
        <v>25</v>
      </c>
      <c r="B39" s="254"/>
      <c r="C39" s="254"/>
      <c r="D39" s="254"/>
      <c r="E39" s="254"/>
      <c r="F39" s="254"/>
      <c r="G39" s="254"/>
      <c r="H39" s="254"/>
      <c r="I39" s="254"/>
    </row>
    <row r="40" spans="1:9" ht="39" customHeight="1" x14ac:dyDescent="0.3">
      <c r="A40" s="254" t="s">
        <v>1</v>
      </c>
      <c r="B40" s="254"/>
      <c r="C40" s="254"/>
      <c r="D40" s="254"/>
      <c r="E40" s="254"/>
      <c r="F40" s="74" t="s">
        <v>86</v>
      </c>
      <c r="G40" s="74" t="s">
        <v>32</v>
      </c>
      <c r="H40" s="74" t="s">
        <v>33</v>
      </c>
      <c r="I40" s="74" t="s">
        <v>34</v>
      </c>
    </row>
    <row r="41" spans="1:9" ht="35.25" customHeight="1" x14ac:dyDescent="0.3">
      <c r="A41" s="187" t="str">
        <f>C4</f>
        <v>სამედიცინო და სოციალური რეაბილიტაციის პროგრამაში ჩართულ ბავშვთა აბილიტაცია/რებილიტაციის კურსებზე მგზავრობის ხელშეწყობა</v>
      </c>
      <c r="B41" s="187"/>
      <c r="C41" s="187"/>
      <c r="D41" s="187"/>
      <c r="E41" s="187"/>
      <c r="F41" s="12" t="s">
        <v>31</v>
      </c>
      <c r="G41" s="75" t="s">
        <v>31</v>
      </c>
      <c r="H41" s="75" t="s">
        <v>31</v>
      </c>
      <c r="I41" s="75" t="s">
        <v>31</v>
      </c>
    </row>
    <row r="42" spans="1:9" ht="36.75" customHeight="1" x14ac:dyDescent="0.3">
      <c r="A42" s="254" t="s">
        <v>26</v>
      </c>
      <c r="B42" s="254"/>
      <c r="C42" s="254"/>
      <c r="D42" s="254"/>
      <c r="E42" s="254"/>
      <c r="F42" s="254"/>
      <c r="G42" s="254"/>
      <c r="H42" s="254"/>
      <c r="I42" s="254"/>
    </row>
    <row r="43" spans="1:9" ht="39.75" customHeight="1" x14ac:dyDescent="0.3">
      <c r="A43" s="277" t="s">
        <v>517</v>
      </c>
      <c r="B43" s="277"/>
      <c r="C43" s="277"/>
      <c r="D43" s="277"/>
      <c r="E43" s="277"/>
      <c r="F43" s="277"/>
      <c r="G43" s="277"/>
      <c r="H43" s="277"/>
      <c r="I43" s="277"/>
    </row>
    <row r="44" spans="1:9" ht="23.25" customHeight="1" x14ac:dyDescent="0.3">
      <c r="A44" s="76"/>
      <c r="B44" s="76"/>
      <c r="C44" s="76"/>
      <c r="D44" s="76"/>
      <c r="E44" s="76"/>
      <c r="F44" s="76"/>
      <c r="G44" s="77"/>
      <c r="H44" s="77"/>
      <c r="I44" s="77"/>
    </row>
    <row r="45" spans="1:9" ht="23.25" customHeight="1" x14ac:dyDescent="0.3">
      <c r="A45" s="239" t="s">
        <v>39</v>
      </c>
      <c r="B45" s="239"/>
      <c r="C45" s="239"/>
      <c r="D45" s="239"/>
      <c r="E45" s="74" t="s">
        <v>0</v>
      </c>
      <c r="F45" s="74" t="s">
        <v>44</v>
      </c>
      <c r="G45" s="74" t="s">
        <v>45</v>
      </c>
      <c r="H45" s="74" t="s">
        <v>46</v>
      </c>
      <c r="I45" s="74" t="s">
        <v>47</v>
      </c>
    </row>
    <row r="46" spans="1:9" ht="35.25" customHeight="1" x14ac:dyDescent="0.3">
      <c r="A46" s="187" t="str">
        <f>C4</f>
        <v>სამედიცინო და სოციალური რეაბილიტაციის პროგრამაში ჩართულ ბავშვთა აბილიტაცია/რებილიტაციის კურსებზე მგზავრობის ხელშეწყობა</v>
      </c>
      <c r="B46" s="187"/>
      <c r="C46" s="187"/>
      <c r="D46" s="187"/>
      <c r="E46" s="12">
        <v>35000</v>
      </c>
      <c r="F46" s="12">
        <f>H10</f>
        <v>60000</v>
      </c>
      <c r="G46" s="12">
        <v>40000</v>
      </c>
      <c r="H46" s="12">
        <v>45000</v>
      </c>
      <c r="I46" s="12">
        <v>50000</v>
      </c>
    </row>
    <row r="47" spans="1:9" ht="23.25" customHeight="1" x14ac:dyDescent="0.3">
      <c r="A47" s="76"/>
      <c r="B47" s="76"/>
      <c r="C47" s="76"/>
      <c r="D47" s="76"/>
      <c r="E47" s="76"/>
      <c r="F47" s="76"/>
      <c r="G47" s="77"/>
      <c r="H47" s="77"/>
      <c r="I47" s="77"/>
    </row>
    <row r="48" spans="1:9" ht="60.75" customHeight="1" x14ac:dyDescent="0.3">
      <c r="A48" s="256" t="s">
        <v>42</v>
      </c>
      <c r="B48" s="256"/>
      <c r="C48" s="256"/>
      <c r="D48" s="338" t="s">
        <v>486</v>
      </c>
      <c r="E48" s="339"/>
      <c r="F48" s="339"/>
      <c r="G48" s="339"/>
      <c r="H48" s="339"/>
      <c r="I48" s="340"/>
    </row>
    <row r="49" spans="1:9" ht="17.25" customHeight="1" x14ac:dyDescent="0.3">
      <c r="A49" s="258" t="s">
        <v>169</v>
      </c>
      <c r="B49" s="258"/>
      <c r="C49" s="258"/>
      <c r="D49" s="258"/>
      <c r="E49" s="258"/>
      <c r="F49" s="258"/>
      <c r="G49" s="258"/>
      <c r="H49" s="258"/>
      <c r="I49" s="258"/>
    </row>
    <row r="50" spans="1:9" ht="204.75" customHeight="1" x14ac:dyDescent="0.3">
      <c r="A50" s="257" t="s">
        <v>379</v>
      </c>
      <c r="B50" s="257"/>
      <c r="C50" s="257"/>
      <c r="D50" s="257"/>
      <c r="E50" s="257"/>
      <c r="F50" s="257"/>
      <c r="G50" s="257"/>
      <c r="H50" s="257"/>
      <c r="I50" s="257"/>
    </row>
    <row r="51" spans="1:9" ht="27.75" customHeight="1" x14ac:dyDescent="0.3">
      <c r="A51" s="78"/>
      <c r="B51" s="78"/>
      <c r="C51" s="78"/>
      <c r="D51" s="79"/>
      <c r="E51" s="79"/>
      <c r="F51" s="79"/>
      <c r="G51" s="80"/>
      <c r="H51" s="80"/>
      <c r="I51" s="81"/>
    </row>
    <row r="52" spans="1:9" ht="27.75" customHeight="1" x14ac:dyDescent="0.3">
      <c r="A52" s="82"/>
      <c r="B52" s="239" t="s">
        <v>27</v>
      </c>
      <c r="C52" s="239"/>
      <c r="D52" s="239"/>
      <c r="E52" s="239"/>
      <c r="F52" s="239"/>
      <c r="G52" s="239"/>
      <c r="H52" s="239"/>
      <c r="I52" s="239"/>
    </row>
    <row r="53" spans="1:9" ht="75" customHeight="1" x14ac:dyDescent="0.3">
      <c r="A53" s="82" t="s">
        <v>38</v>
      </c>
      <c r="B53" s="74" t="s">
        <v>11</v>
      </c>
      <c r="C53" s="83" t="s">
        <v>49</v>
      </c>
      <c r="D53" s="84" t="s">
        <v>50</v>
      </c>
      <c r="E53" s="83" t="s">
        <v>12</v>
      </c>
      <c r="F53" s="83" t="s">
        <v>30</v>
      </c>
      <c r="G53" s="83" t="s">
        <v>36</v>
      </c>
      <c r="H53" s="83" t="s">
        <v>13</v>
      </c>
      <c r="I53" s="83" t="s">
        <v>14</v>
      </c>
    </row>
    <row r="54" spans="1:9" ht="99.75" customHeight="1" x14ac:dyDescent="0.3">
      <c r="A54" s="163" t="s">
        <v>517</v>
      </c>
      <c r="B54" s="6" t="s">
        <v>373</v>
      </c>
      <c r="C54" s="6" t="s">
        <v>380</v>
      </c>
      <c r="D54" s="6" t="s">
        <v>380</v>
      </c>
      <c r="E54" s="30" t="s">
        <v>23</v>
      </c>
      <c r="F54" s="31">
        <v>0.1</v>
      </c>
      <c r="G54" s="56" t="s">
        <v>150</v>
      </c>
      <c r="H54" s="30" t="s">
        <v>381</v>
      </c>
      <c r="I54" s="30" t="s">
        <v>95</v>
      </c>
    </row>
  </sheetData>
  <mergeCells count="67">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13:I13"/>
    <mergeCell ref="A14:I14"/>
    <mergeCell ref="A15:F16"/>
    <mergeCell ref="G15:I15"/>
    <mergeCell ref="A17:F17"/>
    <mergeCell ref="G17:I17"/>
    <mergeCell ref="A18:D19"/>
    <mergeCell ref="E18:F18"/>
    <mergeCell ref="E19:F19"/>
    <mergeCell ref="A20:D21"/>
    <mergeCell ref="E20:F20"/>
    <mergeCell ref="E21:F21"/>
    <mergeCell ref="A22:D23"/>
    <mergeCell ref="E22:F22"/>
    <mergeCell ref="E23:F23"/>
    <mergeCell ref="A24:D25"/>
    <mergeCell ref="E24:F24"/>
    <mergeCell ref="E25:F25"/>
    <mergeCell ref="A26:D27"/>
    <mergeCell ref="E26:F26"/>
    <mergeCell ref="E27:F27"/>
    <mergeCell ref="A28:D29"/>
    <mergeCell ref="E28:F28"/>
    <mergeCell ref="E29:F29"/>
    <mergeCell ref="A30:D31"/>
    <mergeCell ref="E30:F30"/>
    <mergeCell ref="E31:F31"/>
    <mergeCell ref="A32:D33"/>
    <mergeCell ref="E32:F32"/>
    <mergeCell ref="E33:F33"/>
    <mergeCell ref="A45:D45"/>
    <mergeCell ref="A34:D35"/>
    <mergeCell ref="E34:F34"/>
    <mergeCell ref="E35:F35"/>
    <mergeCell ref="A36:D37"/>
    <mergeCell ref="E36:F36"/>
    <mergeCell ref="E37:F37"/>
    <mergeCell ref="A39:I39"/>
    <mergeCell ref="A40:E40"/>
    <mergeCell ref="A41:E41"/>
    <mergeCell ref="A42:I42"/>
    <mergeCell ref="A43:I43"/>
    <mergeCell ref="B52:I52"/>
    <mergeCell ref="A46:D46"/>
    <mergeCell ref="A48:C48"/>
    <mergeCell ref="A49:I49"/>
    <mergeCell ref="A50:I50"/>
    <mergeCell ref="D48:I48"/>
  </mergeCells>
  <printOptions horizontalCentered="1"/>
  <pageMargins left="0.25" right="0.25" top="0.75" bottom="0.75" header="0.3" footer="0.3"/>
  <pageSetup paperSize="9"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A5397-B79F-4FF6-843F-54EDA7D02207}">
  <dimension ref="A1:I38"/>
  <sheetViews>
    <sheetView view="pageBreakPreview" topLeftCell="A13" zoomScaleNormal="100" zoomScaleSheetLayoutView="100" workbookViewId="0">
      <selection activeCell="B38" sqref="B38"/>
    </sheetView>
  </sheetViews>
  <sheetFormatPr defaultColWidth="9.140625" defaultRowHeight="15" x14ac:dyDescent="0.3"/>
  <cols>
    <col min="1" max="1" width="34.42578125" style="67" customWidth="1"/>
    <col min="2" max="2" width="33.85546875" style="67" customWidth="1"/>
    <col min="3" max="3" width="14.28515625" style="67" customWidth="1"/>
    <col min="4" max="5" width="13" style="67" customWidth="1"/>
    <col min="6" max="6" width="12.42578125" style="67" customWidth="1"/>
    <col min="7" max="7" width="12.28515625" style="68" customWidth="1"/>
    <col min="8" max="8" width="11.28515625" style="68" customWidth="1"/>
    <col min="9" max="9" width="12.28515625" style="68" customWidth="1"/>
    <col min="10" max="16384" width="9.140625" style="67"/>
  </cols>
  <sheetData>
    <row r="1" spans="1:9" x14ac:dyDescent="0.3">
      <c r="B1" s="271"/>
      <c r="C1" s="271"/>
      <c r="D1" s="271"/>
      <c r="E1" s="271"/>
      <c r="F1" s="271"/>
    </row>
    <row r="2" spans="1:9" ht="31.15" customHeight="1" x14ac:dyDescent="0.3">
      <c r="A2" s="258" t="s">
        <v>15</v>
      </c>
      <c r="B2" s="258"/>
      <c r="C2" s="272" t="s">
        <v>138</v>
      </c>
      <c r="D2" s="272"/>
      <c r="E2" s="272"/>
      <c r="F2" s="272"/>
      <c r="G2" s="272"/>
      <c r="H2" s="272"/>
      <c r="I2" s="272"/>
    </row>
    <row r="3" spans="1:9" ht="30.6" customHeight="1" x14ac:dyDescent="0.3">
      <c r="A3" s="254" t="s">
        <v>16</v>
      </c>
      <c r="B3" s="254"/>
      <c r="C3" s="254"/>
      <c r="D3" s="254"/>
      <c r="E3" s="254"/>
      <c r="F3" s="254"/>
      <c r="G3" s="254"/>
      <c r="H3" s="273" t="s">
        <v>382</v>
      </c>
      <c r="I3" s="273"/>
    </row>
    <row r="4" spans="1:9" ht="32.450000000000003" customHeight="1" x14ac:dyDescent="0.3">
      <c r="A4" s="69" t="s">
        <v>17</v>
      </c>
      <c r="B4" s="70"/>
      <c r="C4" s="272" t="s">
        <v>383</v>
      </c>
      <c r="D4" s="272"/>
      <c r="E4" s="272"/>
      <c r="F4" s="272"/>
      <c r="G4" s="272"/>
      <c r="H4" s="272"/>
      <c r="I4" s="272"/>
    </row>
    <row r="5" spans="1:9" ht="34.15" customHeight="1" x14ac:dyDescent="0.3">
      <c r="A5" s="69" t="s">
        <v>18</v>
      </c>
      <c r="B5" s="70"/>
      <c r="C5" s="272" t="s">
        <v>150</v>
      </c>
      <c r="D5" s="272"/>
      <c r="E5" s="272"/>
      <c r="F5" s="272"/>
      <c r="G5" s="272"/>
      <c r="H5" s="272"/>
      <c r="I5" s="272"/>
    </row>
    <row r="6" spans="1:9" ht="34.15" customHeight="1" x14ac:dyDescent="0.3">
      <c r="A6" s="254" t="s">
        <v>21</v>
      </c>
      <c r="B6" s="254"/>
      <c r="C6" s="254"/>
      <c r="D6" s="254"/>
      <c r="E6" s="254"/>
      <c r="F6" s="254"/>
      <c r="G6" s="254"/>
      <c r="H6" s="273" t="s">
        <v>153</v>
      </c>
      <c r="I6" s="273"/>
    </row>
    <row r="7" spans="1:9" ht="27" customHeight="1" x14ac:dyDescent="0.3">
      <c r="A7" s="270" t="s">
        <v>57</v>
      </c>
      <c r="B7" s="270"/>
      <c r="C7" s="270"/>
      <c r="D7" s="270"/>
      <c r="E7" s="270"/>
      <c r="F7" s="270"/>
      <c r="G7" s="270"/>
      <c r="H7" s="204">
        <f>I21</f>
        <v>324000</v>
      </c>
      <c r="I7" s="204"/>
    </row>
    <row r="8" spans="1:9" ht="21" hidden="1" customHeight="1" x14ac:dyDescent="0.3">
      <c r="A8" s="270" t="s">
        <v>58</v>
      </c>
      <c r="B8" s="270"/>
      <c r="C8" s="270"/>
      <c r="D8" s="270"/>
      <c r="E8" s="71"/>
      <c r="F8" s="71"/>
      <c r="G8" s="12"/>
      <c r="H8" s="206"/>
      <c r="I8" s="206"/>
    </row>
    <row r="9" spans="1:9" ht="27.75" hidden="1" customHeight="1" x14ac:dyDescent="0.3">
      <c r="A9" s="270" t="s">
        <v>59</v>
      </c>
      <c r="B9" s="270"/>
      <c r="C9" s="270"/>
      <c r="D9" s="270"/>
      <c r="E9" s="71"/>
      <c r="F9" s="71"/>
      <c r="G9" s="12"/>
      <c r="H9" s="206"/>
      <c r="I9" s="206"/>
    </row>
    <row r="10" spans="1:9" ht="27" customHeight="1" x14ac:dyDescent="0.3">
      <c r="A10" s="269" t="s">
        <v>22</v>
      </c>
      <c r="B10" s="269"/>
      <c r="C10" s="269"/>
      <c r="D10" s="269"/>
      <c r="E10" s="269"/>
      <c r="F10" s="269"/>
      <c r="G10" s="269"/>
      <c r="H10" s="204">
        <f>H7</f>
        <v>324000</v>
      </c>
      <c r="I10" s="204"/>
    </row>
    <row r="11" spans="1:9" ht="26.25" customHeight="1" x14ac:dyDescent="0.3">
      <c r="A11" s="254" t="s">
        <v>19</v>
      </c>
      <c r="B11" s="254"/>
      <c r="C11" s="254"/>
      <c r="D11" s="254"/>
      <c r="E11" s="254"/>
      <c r="F11" s="254"/>
      <c r="G11" s="254"/>
      <c r="H11" s="254"/>
      <c r="I11" s="254"/>
    </row>
    <row r="12" spans="1:9" ht="24" customHeight="1" x14ac:dyDescent="0.3">
      <c r="A12" s="255" t="s">
        <v>487</v>
      </c>
      <c r="B12" s="255"/>
      <c r="C12" s="255"/>
      <c r="D12" s="255"/>
      <c r="E12" s="255"/>
      <c r="F12" s="255"/>
      <c r="G12" s="255"/>
      <c r="H12" s="255"/>
      <c r="I12" s="255"/>
    </row>
    <row r="13" spans="1:9" ht="32.25" customHeight="1" x14ac:dyDescent="0.3">
      <c r="A13" s="254" t="s">
        <v>20</v>
      </c>
      <c r="B13" s="254"/>
      <c r="C13" s="254"/>
      <c r="D13" s="254"/>
      <c r="E13" s="254"/>
      <c r="F13" s="254"/>
      <c r="G13" s="254"/>
      <c r="H13" s="254"/>
      <c r="I13" s="254"/>
    </row>
    <row r="14" spans="1:9" ht="112.5" customHeight="1" x14ac:dyDescent="0.3">
      <c r="A14" s="255" t="s">
        <v>497</v>
      </c>
      <c r="B14" s="255"/>
      <c r="C14" s="255"/>
      <c r="D14" s="255"/>
      <c r="E14" s="255"/>
      <c r="F14" s="255"/>
      <c r="G14" s="255"/>
      <c r="H14" s="255"/>
      <c r="I14" s="255"/>
    </row>
    <row r="15" spans="1:9" ht="27.6" customHeight="1" x14ac:dyDescent="0.3">
      <c r="A15" s="254" t="s">
        <v>1</v>
      </c>
      <c r="B15" s="254"/>
      <c r="C15" s="254"/>
      <c r="D15" s="254"/>
      <c r="E15" s="254"/>
      <c r="F15" s="254"/>
      <c r="G15" s="256" t="s">
        <v>28</v>
      </c>
      <c r="H15" s="256"/>
      <c r="I15" s="256"/>
    </row>
    <row r="16" spans="1:9" ht="48.75" customHeight="1" x14ac:dyDescent="0.3">
      <c r="A16" s="254"/>
      <c r="B16" s="254"/>
      <c r="C16" s="254"/>
      <c r="D16" s="254"/>
      <c r="E16" s="254"/>
      <c r="F16" s="254"/>
      <c r="G16" s="72" t="s">
        <v>23</v>
      </c>
      <c r="H16" s="73" t="s">
        <v>35</v>
      </c>
      <c r="I16" s="73" t="s">
        <v>24</v>
      </c>
    </row>
    <row r="17" spans="1:9" ht="16.5" customHeight="1" x14ac:dyDescent="0.3">
      <c r="A17" s="359" t="s">
        <v>457</v>
      </c>
      <c r="B17" s="360"/>
      <c r="C17" s="360"/>
      <c r="D17" s="360"/>
      <c r="E17" s="360"/>
      <c r="F17" s="361"/>
      <c r="G17" s="293">
        <v>90</v>
      </c>
      <c r="H17" s="73">
        <v>1200</v>
      </c>
      <c r="I17" s="357">
        <f>G17*H17</f>
        <v>108000</v>
      </c>
    </row>
    <row r="18" spans="1:9" ht="16.5" customHeight="1" x14ac:dyDescent="0.3">
      <c r="A18" s="362"/>
      <c r="B18" s="363"/>
      <c r="C18" s="363"/>
      <c r="D18" s="363"/>
      <c r="E18" s="363"/>
      <c r="F18" s="364"/>
      <c r="G18" s="294"/>
      <c r="H18" s="73" t="s">
        <v>488</v>
      </c>
      <c r="I18" s="358"/>
    </row>
    <row r="19" spans="1:9" ht="16.5" customHeight="1" x14ac:dyDescent="0.3">
      <c r="A19" s="359" t="s">
        <v>458</v>
      </c>
      <c r="B19" s="360"/>
      <c r="C19" s="360"/>
      <c r="D19" s="360"/>
      <c r="E19" s="360"/>
      <c r="F19" s="361"/>
      <c r="G19" s="293">
        <v>120</v>
      </c>
      <c r="H19" s="73">
        <v>1800</v>
      </c>
      <c r="I19" s="357">
        <f>G19*H19</f>
        <v>216000</v>
      </c>
    </row>
    <row r="20" spans="1:9" ht="16.5" customHeight="1" x14ac:dyDescent="0.3">
      <c r="A20" s="362"/>
      <c r="B20" s="363"/>
      <c r="C20" s="363"/>
      <c r="D20" s="363"/>
      <c r="E20" s="363"/>
      <c r="F20" s="364"/>
      <c r="G20" s="294"/>
      <c r="H20" s="73" t="s">
        <v>384</v>
      </c>
      <c r="I20" s="358"/>
    </row>
    <row r="21" spans="1:9" ht="33" customHeight="1" x14ac:dyDescent="0.3">
      <c r="A21" s="335" t="s">
        <v>174</v>
      </c>
      <c r="B21" s="335"/>
      <c r="C21" s="335"/>
      <c r="D21" s="335"/>
      <c r="E21" s="335"/>
      <c r="F21" s="335"/>
      <c r="G21" s="335"/>
      <c r="H21" s="335"/>
      <c r="I21" s="66">
        <f>SUM(I17:I20)</f>
        <v>324000</v>
      </c>
    </row>
    <row r="22" spans="1:9" ht="32.450000000000003" customHeight="1" x14ac:dyDescent="0.3">
      <c r="A22" s="254" t="s">
        <v>25</v>
      </c>
      <c r="B22" s="254"/>
      <c r="C22" s="254"/>
      <c r="D22" s="254"/>
      <c r="E22" s="254"/>
      <c r="F22" s="254"/>
      <c r="G22" s="254"/>
      <c r="H22" s="254"/>
      <c r="I22" s="254"/>
    </row>
    <row r="23" spans="1:9" ht="39" customHeight="1" x14ac:dyDescent="0.3">
      <c r="A23" s="254" t="s">
        <v>1</v>
      </c>
      <c r="B23" s="254"/>
      <c r="C23" s="254"/>
      <c r="D23" s="254"/>
      <c r="E23" s="254"/>
      <c r="F23" s="74" t="s">
        <v>86</v>
      </c>
      <c r="G23" s="74" t="s">
        <v>32</v>
      </c>
      <c r="H23" s="74" t="s">
        <v>33</v>
      </c>
      <c r="I23" s="74" t="s">
        <v>34</v>
      </c>
    </row>
    <row r="24" spans="1:9" ht="35.25" customHeight="1" x14ac:dyDescent="0.3">
      <c r="A24" s="187" t="str">
        <f>C4</f>
        <v>მოვლის საჭიროების მქონე პირთათვის  ფინანსური დახმარება</v>
      </c>
      <c r="B24" s="187"/>
      <c r="C24" s="187"/>
      <c r="D24" s="187"/>
      <c r="E24" s="187"/>
      <c r="F24" s="12" t="s">
        <v>31</v>
      </c>
      <c r="G24" s="75" t="s">
        <v>31</v>
      </c>
      <c r="H24" s="75" t="s">
        <v>31</v>
      </c>
      <c r="I24" s="75" t="s">
        <v>31</v>
      </c>
    </row>
    <row r="25" spans="1:9" ht="36.75" customHeight="1" x14ac:dyDescent="0.3">
      <c r="A25" s="254" t="s">
        <v>26</v>
      </c>
      <c r="B25" s="254"/>
      <c r="C25" s="254"/>
      <c r="D25" s="254"/>
      <c r="E25" s="254"/>
      <c r="F25" s="254"/>
      <c r="G25" s="254"/>
      <c r="H25" s="254"/>
      <c r="I25" s="254"/>
    </row>
    <row r="26" spans="1:9" ht="30.75" customHeight="1" x14ac:dyDescent="0.3">
      <c r="A26" s="255" t="s">
        <v>385</v>
      </c>
      <c r="B26" s="255"/>
      <c r="C26" s="255"/>
      <c r="D26" s="255"/>
      <c r="E26" s="255"/>
      <c r="F26" s="255"/>
      <c r="G26" s="255"/>
      <c r="H26" s="255"/>
      <c r="I26" s="255"/>
    </row>
    <row r="27" spans="1:9" ht="21.75" customHeight="1" x14ac:dyDescent="0.3">
      <c r="A27" s="76"/>
      <c r="B27" s="76"/>
      <c r="C27" s="76"/>
      <c r="D27" s="76"/>
      <c r="E27" s="76"/>
      <c r="F27" s="76"/>
      <c r="G27" s="77"/>
      <c r="H27" s="77"/>
      <c r="I27" s="77"/>
    </row>
    <row r="28" spans="1:9" ht="27.75" customHeight="1" x14ac:dyDescent="0.3">
      <c r="A28" s="239" t="s">
        <v>39</v>
      </c>
      <c r="B28" s="239"/>
      <c r="C28" s="239"/>
      <c r="D28" s="239"/>
      <c r="E28" s="74" t="s">
        <v>0</v>
      </c>
      <c r="F28" s="74" t="s">
        <v>44</v>
      </c>
      <c r="G28" s="74" t="s">
        <v>45</v>
      </c>
      <c r="H28" s="74" t="s">
        <v>46</v>
      </c>
      <c r="I28" s="74" t="s">
        <v>47</v>
      </c>
    </row>
    <row r="29" spans="1:9" ht="35.25" customHeight="1" x14ac:dyDescent="0.3">
      <c r="A29" s="187" t="str">
        <f>C4</f>
        <v>მოვლის საჭიროების მქონე პირთათვის  ფინანსური დახმარება</v>
      </c>
      <c r="B29" s="187"/>
      <c r="C29" s="187"/>
      <c r="D29" s="187"/>
      <c r="E29" s="12">
        <v>58000</v>
      </c>
      <c r="F29" s="12">
        <f>H10</f>
        <v>324000</v>
      </c>
      <c r="G29" s="12">
        <v>80000</v>
      </c>
      <c r="H29" s="12">
        <v>85000</v>
      </c>
      <c r="I29" s="12">
        <v>90000</v>
      </c>
    </row>
    <row r="30" spans="1:9" ht="23.25" customHeight="1" x14ac:dyDescent="0.3">
      <c r="A30" s="76"/>
      <c r="B30" s="76"/>
      <c r="C30" s="76"/>
      <c r="D30" s="76"/>
      <c r="E30" s="76"/>
      <c r="F30" s="76"/>
      <c r="G30" s="77"/>
      <c r="H30" s="77"/>
      <c r="I30" s="77"/>
    </row>
    <row r="31" spans="1:9" ht="51" customHeight="1" x14ac:dyDescent="0.3">
      <c r="A31" s="256" t="s">
        <v>42</v>
      </c>
      <c r="B31" s="256"/>
      <c r="C31" s="256"/>
      <c r="D31" s="338" t="s">
        <v>489</v>
      </c>
      <c r="E31" s="339"/>
      <c r="F31" s="339"/>
      <c r="G31" s="339"/>
      <c r="H31" s="339"/>
      <c r="I31" s="340"/>
    </row>
    <row r="32" spans="1:9" ht="17.25" customHeight="1" x14ac:dyDescent="0.3">
      <c r="A32" s="258" t="s">
        <v>169</v>
      </c>
      <c r="B32" s="258"/>
      <c r="C32" s="258"/>
      <c r="D32" s="258"/>
      <c r="E32" s="258"/>
      <c r="F32" s="258"/>
      <c r="G32" s="258"/>
      <c r="H32" s="258"/>
      <c r="I32" s="258"/>
    </row>
    <row r="33" spans="1:9" ht="150" customHeight="1" x14ac:dyDescent="0.3">
      <c r="A33" s="257" t="s">
        <v>498</v>
      </c>
      <c r="B33" s="257"/>
      <c r="C33" s="257"/>
      <c r="D33" s="257"/>
      <c r="E33" s="257"/>
      <c r="F33" s="257"/>
      <c r="G33" s="257"/>
      <c r="H33" s="257"/>
      <c r="I33" s="257"/>
    </row>
    <row r="34" spans="1:9" ht="27.75" customHeight="1" x14ac:dyDescent="0.3">
      <c r="A34" s="78"/>
      <c r="B34" s="78"/>
      <c r="C34" s="78"/>
      <c r="D34" s="79"/>
      <c r="E34" s="79"/>
      <c r="F34" s="79"/>
      <c r="G34" s="80"/>
      <c r="H34" s="80"/>
      <c r="I34" s="81"/>
    </row>
    <row r="35" spans="1:9" ht="27.75" customHeight="1" x14ac:dyDescent="0.3">
      <c r="A35" s="82"/>
      <c r="B35" s="239" t="s">
        <v>27</v>
      </c>
      <c r="C35" s="239"/>
      <c r="D35" s="239"/>
      <c r="E35" s="239"/>
      <c r="F35" s="239"/>
      <c r="G35" s="239"/>
      <c r="H35" s="239"/>
      <c r="I35" s="239"/>
    </row>
    <row r="36" spans="1:9" ht="51" customHeight="1" x14ac:dyDescent="0.3">
      <c r="A36" s="82" t="s">
        <v>38</v>
      </c>
      <c r="B36" s="74" t="s">
        <v>11</v>
      </c>
      <c r="C36" s="83" t="s">
        <v>49</v>
      </c>
      <c r="D36" s="84" t="s">
        <v>50</v>
      </c>
      <c r="E36" s="83" t="s">
        <v>12</v>
      </c>
      <c r="F36" s="83" t="s">
        <v>30</v>
      </c>
      <c r="G36" s="83" t="s">
        <v>36</v>
      </c>
      <c r="H36" s="83" t="s">
        <v>13</v>
      </c>
      <c r="I36" s="83" t="s">
        <v>14</v>
      </c>
    </row>
    <row r="37" spans="1:9" ht="66.75" customHeight="1" x14ac:dyDescent="0.3">
      <c r="A37" s="130" t="s">
        <v>518</v>
      </c>
      <c r="B37" s="6" t="s">
        <v>349</v>
      </c>
      <c r="C37" s="6" t="s">
        <v>386</v>
      </c>
      <c r="D37" s="6" t="s">
        <v>386</v>
      </c>
      <c r="E37" s="6" t="s">
        <v>349</v>
      </c>
      <c r="F37" s="31">
        <v>-0.9</v>
      </c>
      <c r="G37" s="159" t="s">
        <v>150</v>
      </c>
      <c r="H37" s="158" t="s">
        <v>331</v>
      </c>
      <c r="I37" s="158" t="s">
        <v>95</v>
      </c>
    </row>
    <row r="38" spans="1:9" ht="69" customHeight="1" x14ac:dyDescent="0.3">
      <c r="A38" s="130" t="s">
        <v>519</v>
      </c>
      <c r="B38" s="6" t="s">
        <v>349</v>
      </c>
      <c r="C38" s="6" t="s">
        <v>387</v>
      </c>
      <c r="D38" s="6" t="s">
        <v>387</v>
      </c>
      <c r="E38" s="6" t="s">
        <v>349</v>
      </c>
      <c r="F38" s="31">
        <v>0.1</v>
      </c>
      <c r="G38" s="159" t="s">
        <v>150</v>
      </c>
      <c r="H38" s="158" t="s">
        <v>331</v>
      </c>
      <c r="I38" s="158" t="s">
        <v>95</v>
      </c>
    </row>
  </sheetData>
  <mergeCells count="42">
    <mergeCell ref="D31:I31"/>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25:I25"/>
    <mergeCell ref="A13:I13"/>
    <mergeCell ref="A14:I14"/>
    <mergeCell ref="A15:F16"/>
    <mergeCell ref="G15:I15"/>
    <mergeCell ref="A21:H21"/>
    <mergeCell ref="B35:I35"/>
    <mergeCell ref="G17:G18"/>
    <mergeCell ref="I17:I18"/>
    <mergeCell ref="G19:G20"/>
    <mergeCell ref="I19:I20"/>
    <mergeCell ref="A17:F18"/>
    <mergeCell ref="A19:F20"/>
    <mergeCell ref="A29:D29"/>
    <mergeCell ref="A31:C31"/>
    <mergeCell ref="A32:I32"/>
    <mergeCell ref="A33:I33"/>
    <mergeCell ref="A22:I22"/>
    <mergeCell ref="A23:E23"/>
    <mergeCell ref="A24:E24"/>
    <mergeCell ref="A26:I26"/>
    <mergeCell ref="A28:D28"/>
  </mergeCells>
  <printOptions horizontalCentered="1"/>
  <pageMargins left="0.25" right="0.25" top="0.75" bottom="0.75" header="0.3" footer="0.3"/>
  <pageSetup paperSize="9" scale="7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E4E38-F9A2-465B-B10A-1CBE0268D348}">
  <dimension ref="A1:I35"/>
  <sheetViews>
    <sheetView view="pageBreakPreview" zoomScaleNormal="100" zoomScaleSheetLayoutView="100" workbookViewId="0">
      <selection activeCell="A24" sqref="A24:I24"/>
    </sheetView>
  </sheetViews>
  <sheetFormatPr defaultColWidth="9.140625" defaultRowHeight="15" x14ac:dyDescent="0.3"/>
  <cols>
    <col min="1" max="1" width="34.42578125" style="67" customWidth="1"/>
    <col min="2" max="2" width="33.85546875" style="67" customWidth="1"/>
    <col min="3" max="3" width="14.28515625" style="67" customWidth="1"/>
    <col min="4" max="5" width="13" style="67" customWidth="1"/>
    <col min="6" max="6" width="12.42578125" style="67" customWidth="1"/>
    <col min="7" max="7" width="12.28515625" style="68" customWidth="1"/>
    <col min="8" max="8" width="11.28515625" style="68" customWidth="1"/>
    <col min="9" max="9" width="12.28515625" style="68" customWidth="1"/>
    <col min="10" max="16384" width="9.140625" style="67"/>
  </cols>
  <sheetData>
    <row r="1" spans="1:9" x14ac:dyDescent="0.3">
      <c r="B1" s="271"/>
      <c r="C1" s="271"/>
      <c r="D1" s="271"/>
      <c r="E1" s="271"/>
      <c r="F1" s="271"/>
    </row>
    <row r="2" spans="1:9" ht="31.15" customHeight="1" x14ac:dyDescent="0.3">
      <c r="A2" s="258" t="s">
        <v>15</v>
      </c>
      <c r="B2" s="258"/>
      <c r="C2" s="272" t="s">
        <v>138</v>
      </c>
      <c r="D2" s="272"/>
      <c r="E2" s="272"/>
      <c r="F2" s="272"/>
      <c r="G2" s="272"/>
      <c r="H2" s="272"/>
      <c r="I2" s="272"/>
    </row>
    <row r="3" spans="1:9" ht="30.6" customHeight="1" x14ac:dyDescent="0.3">
      <c r="A3" s="254" t="s">
        <v>16</v>
      </c>
      <c r="B3" s="254"/>
      <c r="C3" s="254"/>
      <c r="D3" s="254"/>
      <c r="E3" s="254"/>
      <c r="F3" s="254"/>
      <c r="G3" s="254"/>
      <c r="H3" s="273" t="s">
        <v>388</v>
      </c>
      <c r="I3" s="273"/>
    </row>
    <row r="4" spans="1:9" ht="32.450000000000003" customHeight="1" x14ac:dyDescent="0.3">
      <c r="A4" s="69" t="s">
        <v>17</v>
      </c>
      <c r="B4" s="70"/>
      <c r="C4" s="272" t="s">
        <v>389</v>
      </c>
      <c r="D4" s="272"/>
      <c r="E4" s="272"/>
      <c r="F4" s="272"/>
      <c r="G4" s="272"/>
      <c r="H4" s="272"/>
      <c r="I4" s="272"/>
    </row>
    <row r="5" spans="1:9" ht="34.15" customHeight="1" x14ac:dyDescent="0.3">
      <c r="A5" s="69" t="s">
        <v>18</v>
      </c>
      <c r="B5" s="70"/>
      <c r="C5" s="272" t="s">
        <v>150</v>
      </c>
      <c r="D5" s="272"/>
      <c r="E5" s="272"/>
      <c r="F5" s="272"/>
      <c r="G5" s="272"/>
      <c r="H5" s="272"/>
      <c r="I5" s="272"/>
    </row>
    <row r="6" spans="1:9" ht="34.15" customHeight="1" x14ac:dyDescent="0.3">
      <c r="A6" s="254" t="s">
        <v>21</v>
      </c>
      <c r="B6" s="254"/>
      <c r="C6" s="254"/>
      <c r="D6" s="254"/>
      <c r="E6" s="254"/>
      <c r="F6" s="254"/>
      <c r="G6" s="254"/>
      <c r="H6" s="273" t="s">
        <v>153</v>
      </c>
      <c r="I6" s="273"/>
    </row>
    <row r="7" spans="1:9" ht="27" customHeight="1" x14ac:dyDescent="0.3">
      <c r="A7" s="270" t="s">
        <v>57</v>
      </c>
      <c r="B7" s="270"/>
      <c r="C7" s="270"/>
      <c r="D7" s="270"/>
      <c r="E7" s="270"/>
      <c r="F7" s="270"/>
      <c r="G7" s="270"/>
      <c r="H7" s="204">
        <f>I19</f>
        <v>19200</v>
      </c>
      <c r="I7" s="204"/>
    </row>
    <row r="8" spans="1:9" ht="21" hidden="1" customHeight="1" x14ac:dyDescent="0.3">
      <c r="A8" s="270" t="s">
        <v>58</v>
      </c>
      <c r="B8" s="270"/>
      <c r="C8" s="270"/>
      <c r="D8" s="270"/>
      <c r="E8" s="71"/>
      <c r="F8" s="71"/>
      <c r="G8" s="12"/>
      <c r="H8" s="206"/>
      <c r="I8" s="206"/>
    </row>
    <row r="9" spans="1:9" ht="27.75" hidden="1" customHeight="1" x14ac:dyDescent="0.3">
      <c r="A9" s="270" t="s">
        <v>59</v>
      </c>
      <c r="B9" s="270"/>
      <c r="C9" s="270"/>
      <c r="D9" s="270"/>
      <c r="E9" s="71"/>
      <c r="F9" s="71"/>
      <c r="G9" s="12"/>
      <c r="H9" s="206"/>
      <c r="I9" s="206"/>
    </row>
    <row r="10" spans="1:9" ht="27" customHeight="1" x14ac:dyDescent="0.3">
      <c r="A10" s="269" t="s">
        <v>22</v>
      </c>
      <c r="B10" s="269"/>
      <c r="C10" s="269"/>
      <c r="D10" s="269"/>
      <c r="E10" s="269"/>
      <c r="F10" s="269"/>
      <c r="G10" s="269"/>
      <c r="H10" s="204">
        <f>H7</f>
        <v>19200</v>
      </c>
      <c r="I10" s="204"/>
    </row>
    <row r="11" spans="1:9" ht="26.25" customHeight="1" x14ac:dyDescent="0.3">
      <c r="A11" s="254" t="s">
        <v>19</v>
      </c>
      <c r="B11" s="254"/>
      <c r="C11" s="254"/>
      <c r="D11" s="254"/>
      <c r="E11" s="254"/>
      <c r="F11" s="254"/>
      <c r="G11" s="254"/>
      <c r="H11" s="254"/>
      <c r="I11" s="254"/>
    </row>
    <row r="12" spans="1:9" ht="24" customHeight="1" x14ac:dyDescent="0.3">
      <c r="A12" s="255" t="s">
        <v>487</v>
      </c>
      <c r="B12" s="255"/>
      <c r="C12" s="255"/>
      <c r="D12" s="255"/>
      <c r="E12" s="255"/>
      <c r="F12" s="255"/>
      <c r="G12" s="255"/>
      <c r="H12" s="255"/>
      <c r="I12" s="255"/>
    </row>
    <row r="13" spans="1:9" ht="32.25" customHeight="1" x14ac:dyDescent="0.3">
      <c r="A13" s="254" t="s">
        <v>20</v>
      </c>
      <c r="B13" s="254"/>
      <c r="C13" s="254"/>
      <c r="D13" s="254"/>
      <c r="E13" s="254"/>
      <c r="F13" s="254"/>
      <c r="G13" s="254"/>
      <c r="H13" s="254"/>
      <c r="I13" s="254"/>
    </row>
    <row r="14" spans="1:9" ht="87" customHeight="1" x14ac:dyDescent="0.3">
      <c r="A14" s="255" t="s">
        <v>390</v>
      </c>
      <c r="B14" s="255"/>
      <c r="C14" s="255"/>
      <c r="D14" s="255"/>
      <c r="E14" s="255"/>
      <c r="F14" s="255"/>
      <c r="G14" s="255"/>
      <c r="H14" s="255"/>
      <c r="I14" s="255"/>
    </row>
    <row r="15" spans="1:9" ht="27.6" customHeight="1" x14ac:dyDescent="0.3">
      <c r="A15" s="254" t="s">
        <v>1</v>
      </c>
      <c r="B15" s="254"/>
      <c r="C15" s="254"/>
      <c r="D15" s="254"/>
      <c r="E15" s="254"/>
      <c r="F15" s="254"/>
      <c r="G15" s="256" t="s">
        <v>28</v>
      </c>
      <c r="H15" s="256"/>
      <c r="I15" s="256"/>
    </row>
    <row r="16" spans="1:9" ht="45.75" customHeight="1" x14ac:dyDescent="0.3">
      <c r="A16" s="254"/>
      <c r="B16" s="254"/>
      <c r="C16" s="254"/>
      <c r="D16" s="254"/>
      <c r="E16" s="254"/>
      <c r="F16" s="254"/>
      <c r="G16" s="72" t="s">
        <v>23</v>
      </c>
      <c r="H16" s="73" t="s">
        <v>35</v>
      </c>
      <c r="I16" s="73" t="s">
        <v>24</v>
      </c>
    </row>
    <row r="17" spans="1:9" ht="16.5" customHeight="1" x14ac:dyDescent="0.3">
      <c r="A17" s="359" t="s">
        <v>138</v>
      </c>
      <c r="B17" s="360"/>
      <c r="C17" s="360"/>
      <c r="D17" s="360"/>
      <c r="E17" s="360"/>
      <c r="F17" s="361"/>
      <c r="G17" s="293">
        <v>2</v>
      </c>
      <c r="H17" s="73">
        <v>9600</v>
      </c>
      <c r="I17" s="357">
        <f>G17*H17</f>
        <v>19200</v>
      </c>
    </row>
    <row r="18" spans="1:9" ht="16.5" customHeight="1" x14ac:dyDescent="0.3">
      <c r="A18" s="362"/>
      <c r="B18" s="363"/>
      <c r="C18" s="363"/>
      <c r="D18" s="363"/>
      <c r="E18" s="363"/>
      <c r="F18" s="364"/>
      <c r="G18" s="294"/>
      <c r="H18" s="73" t="s">
        <v>391</v>
      </c>
      <c r="I18" s="358"/>
    </row>
    <row r="19" spans="1:9" ht="22.5" customHeight="1" x14ac:dyDescent="0.3">
      <c r="A19" s="335" t="s">
        <v>174</v>
      </c>
      <c r="B19" s="335"/>
      <c r="C19" s="335"/>
      <c r="D19" s="335"/>
      <c r="E19" s="335"/>
      <c r="F19" s="335"/>
      <c r="G19" s="335"/>
      <c r="H19" s="335"/>
      <c r="I19" s="66">
        <f>SUM(I17)</f>
        <v>19200</v>
      </c>
    </row>
    <row r="20" spans="1:9" ht="32.450000000000003" customHeight="1" x14ac:dyDescent="0.3">
      <c r="A20" s="254" t="s">
        <v>25</v>
      </c>
      <c r="B20" s="254"/>
      <c r="C20" s="254"/>
      <c r="D20" s="254"/>
      <c r="E20" s="254"/>
      <c r="F20" s="254"/>
      <c r="G20" s="254"/>
      <c r="H20" s="254"/>
      <c r="I20" s="254"/>
    </row>
    <row r="21" spans="1:9" ht="39" customHeight="1" x14ac:dyDescent="0.3">
      <c r="A21" s="254" t="s">
        <v>1</v>
      </c>
      <c r="B21" s="254"/>
      <c r="C21" s="254"/>
      <c r="D21" s="254"/>
      <c r="E21" s="254"/>
      <c r="F21" s="74" t="s">
        <v>86</v>
      </c>
      <c r="G21" s="74" t="s">
        <v>32</v>
      </c>
      <c r="H21" s="74" t="s">
        <v>33</v>
      </c>
      <c r="I21" s="74" t="s">
        <v>34</v>
      </c>
    </row>
    <row r="22" spans="1:9" ht="35.25" customHeight="1" x14ac:dyDescent="0.3">
      <c r="A22" s="187" t="str">
        <f>C4</f>
        <v>0-დან 18 წლამდე ასაკის ბავშვებზე სპეციალური სამკურნალო კვების პროდუქტების შესაძენად ფინანსური დახმარება</v>
      </c>
      <c r="B22" s="187"/>
      <c r="C22" s="187"/>
      <c r="D22" s="187"/>
      <c r="E22" s="187"/>
      <c r="F22" s="12" t="s">
        <v>31</v>
      </c>
      <c r="G22" s="75" t="s">
        <v>31</v>
      </c>
      <c r="H22" s="75" t="s">
        <v>31</v>
      </c>
      <c r="I22" s="75" t="s">
        <v>31</v>
      </c>
    </row>
    <row r="23" spans="1:9" ht="36.75" customHeight="1" x14ac:dyDescent="0.3">
      <c r="A23" s="254" t="s">
        <v>26</v>
      </c>
      <c r="B23" s="254"/>
      <c r="C23" s="254"/>
      <c r="D23" s="254"/>
      <c r="E23" s="254"/>
      <c r="F23" s="254"/>
      <c r="G23" s="254"/>
      <c r="H23" s="254"/>
      <c r="I23" s="254"/>
    </row>
    <row r="24" spans="1:9" ht="31.5" customHeight="1" x14ac:dyDescent="0.3">
      <c r="A24" s="277" t="s">
        <v>520</v>
      </c>
      <c r="B24" s="277"/>
      <c r="C24" s="277"/>
      <c r="D24" s="277"/>
      <c r="E24" s="277"/>
      <c r="F24" s="277"/>
      <c r="G24" s="277"/>
      <c r="H24" s="277"/>
      <c r="I24" s="277"/>
    </row>
    <row r="25" spans="1:9" ht="23.25" customHeight="1" x14ac:dyDescent="0.3">
      <c r="A25" s="76"/>
      <c r="B25" s="76"/>
      <c r="C25" s="76"/>
      <c r="D25" s="76"/>
      <c r="E25" s="76"/>
      <c r="F25" s="76"/>
      <c r="G25" s="77"/>
      <c r="H25" s="77"/>
      <c r="I25" s="77"/>
    </row>
    <row r="26" spans="1:9" ht="23.25" customHeight="1" x14ac:dyDescent="0.3">
      <c r="A26" s="239" t="s">
        <v>39</v>
      </c>
      <c r="B26" s="239"/>
      <c r="C26" s="239"/>
      <c r="D26" s="239"/>
      <c r="E26" s="74" t="s">
        <v>0</v>
      </c>
      <c r="F26" s="74" t="s">
        <v>44</v>
      </c>
      <c r="G26" s="74" t="s">
        <v>45</v>
      </c>
      <c r="H26" s="74" t="s">
        <v>46</v>
      </c>
      <c r="I26" s="74" t="s">
        <v>47</v>
      </c>
    </row>
    <row r="27" spans="1:9" ht="35.25" customHeight="1" x14ac:dyDescent="0.3">
      <c r="A27" s="187" t="str">
        <f>C4</f>
        <v>0-დან 18 წლამდე ასაკის ბავშვებზე სპეციალური სამკურნალო კვების პროდუქტების შესაძენად ფინანსური დახმარება</v>
      </c>
      <c r="B27" s="187"/>
      <c r="C27" s="187"/>
      <c r="D27" s="187"/>
      <c r="E27" s="12">
        <v>28800</v>
      </c>
      <c r="F27" s="12">
        <f>H10</f>
        <v>19200</v>
      </c>
      <c r="G27" s="12">
        <v>30000</v>
      </c>
      <c r="H27" s="12">
        <v>30000</v>
      </c>
      <c r="I27" s="12">
        <v>30000</v>
      </c>
    </row>
    <row r="28" spans="1:9" ht="23.25" customHeight="1" x14ac:dyDescent="0.3">
      <c r="A28" s="76"/>
      <c r="B28" s="76"/>
      <c r="C28" s="76"/>
      <c r="D28" s="76"/>
      <c r="E28" s="76"/>
      <c r="F28" s="76"/>
      <c r="G28" s="77"/>
      <c r="H28" s="77"/>
      <c r="I28" s="77"/>
    </row>
    <row r="29" spans="1:9" ht="42" customHeight="1" x14ac:dyDescent="0.3">
      <c r="A29" s="256" t="s">
        <v>42</v>
      </c>
      <c r="B29" s="256"/>
      <c r="C29" s="256"/>
      <c r="D29" s="338" t="s">
        <v>490</v>
      </c>
      <c r="E29" s="339"/>
      <c r="F29" s="339"/>
      <c r="G29" s="339"/>
      <c r="H29" s="339"/>
      <c r="I29" s="340"/>
    </row>
    <row r="30" spans="1:9" ht="21" customHeight="1" x14ac:dyDescent="0.3">
      <c r="A30" s="258" t="s">
        <v>169</v>
      </c>
      <c r="B30" s="258"/>
      <c r="C30" s="258"/>
      <c r="D30" s="258"/>
      <c r="E30" s="258"/>
      <c r="F30" s="258"/>
      <c r="G30" s="258"/>
      <c r="H30" s="258"/>
      <c r="I30" s="258"/>
    </row>
    <row r="31" spans="1:9" ht="119.25" customHeight="1" x14ac:dyDescent="0.3">
      <c r="A31" s="257" t="s">
        <v>392</v>
      </c>
      <c r="B31" s="257"/>
      <c r="C31" s="257"/>
      <c r="D31" s="257"/>
      <c r="E31" s="257"/>
      <c r="F31" s="257"/>
      <c r="G31" s="257"/>
      <c r="H31" s="257"/>
      <c r="I31" s="257"/>
    </row>
    <row r="32" spans="1:9" ht="27.75" customHeight="1" x14ac:dyDescent="0.3">
      <c r="A32" s="78"/>
      <c r="B32" s="78"/>
      <c r="C32" s="78"/>
      <c r="D32" s="79"/>
      <c r="E32" s="79"/>
      <c r="F32" s="79"/>
      <c r="G32" s="80"/>
      <c r="H32" s="80"/>
      <c r="I32" s="81"/>
    </row>
    <row r="33" spans="1:9" ht="27.75" customHeight="1" x14ac:dyDescent="0.3">
      <c r="A33" s="82"/>
      <c r="B33" s="239" t="s">
        <v>27</v>
      </c>
      <c r="C33" s="239"/>
      <c r="D33" s="239"/>
      <c r="E33" s="239"/>
      <c r="F33" s="239"/>
      <c r="G33" s="239"/>
      <c r="H33" s="239"/>
      <c r="I33" s="239"/>
    </row>
    <row r="34" spans="1:9" ht="51" customHeight="1" x14ac:dyDescent="0.3">
      <c r="A34" s="82" t="s">
        <v>38</v>
      </c>
      <c r="B34" s="74" t="s">
        <v>11</v>
      </c>
      <c r="C34" s="83" t="s">
        <v>49</v>
      </c>
      <c r="D34" s="84" t="s">
        <v>50</v>
      </c>
      <c r="E34" s="83" t="s">
        <v>12</v>
      </c>
      <c r="F34" s="83" t="s">
        <v>30</v>
      </c>
      <c r="G34" s="83" t="s">
        <v>36</v>
      </c>
      <c r="H34" s="83" t="s">
        <v>13</v>
      </c>
      <c r="I34" s="83" t="s">
        <v>14</v>
      </c>
    </row>
    <row r="35" spans="1:9" ht="79.5" customHeight="1" x14ac:dyDescent="0.3">
      <c r="A35" s="162" t="s">
        <v>520</v>
      </c>
      <c r="B35" s="6" t="s">
        <v>393</v>
      </c>
      <c r="C35" s="6" t="s">
        <v>394</v>
      </c>
      <c r="D35" s="6" t="s">
        <v>395</v>
      </c>
      <c r="E35" s="30" t="s">
        <v>23</v>
      </c>
      <c r="F35" s="31">
        <v>0.1</v>
      </c>
      <c r="G35" s="30" t="s">
        <v>150</v>
      </c>
      <c r="H35" s="6" t="s">
        <v>396</v>
      </c>
      <c r="I35" s="6" t="s">
        <v>186</v>
      </c>
    </row>
  </sheetData>
  <mergeCells count="39">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19:H19"/>
    <mergeCell ref="A20:I20"/>
    <mergeCell ref="A21:E21"/>
    <mergeCell ref="A13:I13"/>
    <mergeCell ref="A14:I14"/>
    <mergeCell ref="A15:F16"/>
    <mergeCell ref="G15:I15"/>
    <mergeCell ref="A17:F18"/>
    <mergeCell ref="G17:G18"/>
    <mergeCell ref="I17:I18"/>
    <mergeCell ref="A30:I30"/>
    <mergeCell ref="A31:I31"/>
    <mergeCell ref="B33:I33"/>
    <mergeCell ref="A22:E22"/>
    <mergeCell ref="A23:I23"/>
    <mergeCell ref="A24:I24"/>
    <mergeCell ref="A26:D26"/>
    <mergeCell ref="A27:D27"/>
    <mergeCell ref="A29:C29"/>
    <mergeCell ref="D29:I29"/>
  </mergeCells>
  <printOptions horizontalCentered="1"/>
  <pageMargins left="0.25" right="0.25" top="0.75" bottom="0.75" header="0.3" footer="0.3"/>
  <pageSetup paperSize="9"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F1AE4-645C-42EF-942C-07A702658370}">
  <dimension ref="A1:I74"/>
  <sheetViews>
    <sheetView view="pageBreakPreview" topLeftCell="A13" zoomScaleNormal="100" zoomScaleSheetLayoutView="100" workbookViewId="0">
      <selection activeCell="A63" sqref="A63:I63"/>
    </sheetView>
  </sheetViews>
  <sheetFormatPr defaultColWidth="9.140625" defaultRowHeight="15" x14ac:dyDescent="0.3"/>
  <cols>
    <col min="1" max="1" width="34.42578125" style="67" customWidth="1"/>
    <col min="2" max="2" width="33.85546875" style="67" customWidth="1"/>
    <col min="3" max="3" width="14.28515625" style="67" customWidth="1"/>
    <col min="4" max="5" width="13" style="67" customWidth="1"/>
    <col min="6" max="6" width="12.42578125" style="67" customWidth="1"/>
    <col min="7" max="7" width="12.28515625" style="68" customWidth="1"/>
    <col min="8" max="8" width="11.28515625" style="68" customWidth="1"/>
    <col min="9" max="9" width="12.28515625" style="68" customWidth="1"/>
    <col min="10" max="16384" width="9.140625" style="67"/>
  </cols>
  <sheetData>
    <row r="1" spans="1:9" x14ac:dyDescent="0.3">
      <c r="B1" s="271"/>
      <c r="C1" s="271"/>
      <c r="D1" s="271"/>
      <c r="E1" s="271"/>
      <c r="F1" s="271"/>
    </row>
    <row r="2" spans="1:9" ht="31.15" customHeight="1" x14ac:dyDescent="0.3">
      <c r="A2" s="258" t="s">
        <v>15</v>
      </c>
      <c r="B2" s="258"/>
      <c r="C2" s="272" t="s">
        <v>138</v>
      </c>
      <c r="D2" s="272"/>
      <c r="E2" s="272"/>
      <c r="F2" s="272"/>
      <c r="G2" s="272"/>
      <c r="H2" s="272"/>
      <c r="I2" s="272"/>
    </row>
    <row r="3" spans="1:9" ht="30.6" customHeight="1" x14ac:dyDescent="0.3">
      <c r="A3" s="254" t="s">
        <v>16</v>
      </c>
      <c r="B3" s="254"/>
      <c r="C3" s="254"/>
      <c r="D3" s="254"/>
      <c r="E3" s="254"/>
      <c r="F3" s="254"/>
      <c r="G3" s="254"/>
      <c r="H3" s="273" t="s">
        <v>397</v>
      </c>
      <c r="I3" s="273"/>
    </row>
    <row r="4" spans="1:9" ht="32.450000000000003" customHeight="1" x14ac:dyDescent="0.3">
      <c r="A4" s="69" t="s">
        <v>17</v>
      </c>
      <c r="B4" s="70"/>
      <c r="C4" s="272" t="s">
        <v>439</v>
      </c>
      <c r="D4" s="272"/>
      <c r="E4" s="272"/>
      <c r="F4" s="272"/>
      <c r="G4" s="272"/>
      <c r="H4" s="272"/>
      <c r="I4" s="272"/>
    </row>
    <row r="5" spans="1:9" ht="34.15" customHeight="1" x14ac:dyDescent="0.3">
      <c r="A5" s="69" t="s">
        <v>18</v>
      </c>
      <c r="B5" s="70"/>
      <c r="C5" s="272" t="s">
        <v>150</v>
      </c>
      <c r="D5" s="272"/>
      <c r="E5" s="272"/>
      <c r="F5" s="272"/>
      <c r="G5" s="272"/>
      <c r="H5" s="272"/>
      <c r="I5" s="272"/>
    </row>
    <row r="6" spans="1:9" ht="34.15" customHeight="1" x14ac:dyDescent="0.3">
      <c r="A6" s="254" t="s">
        <v>21</v>
      </c>
      <c r="B6" s="254"/>
      <c r="C6" s="254"/>
      <c r="D6" s="254"/>
      <c r="E6" s="254"/>
      <c r="F6" s="254"/>
      <c r="G6" s="254"/>
      <c r="H6" s="273" t="s">
        <v>153</v>
      </c>
      <c r="I6" s="273"/>
    </row>
    <row r="7" spans="1:9" ht="27" customHeight="1" x14ac:dyDescent="0.3">
      <c r="A7" s="372" t="s">
        <v>57</v>
      </c>
      <c r="B7" s="373"/>
      <c r="C7" s="373"/>
      <c r="D7" s="373"/>
      <c r="E7" s="373"/>
      <c r="F7" s="373"/>
      <c r="G7" s="373"/>
      <c r="H7" s="374"/>
      <c r="I7" s="150">
        <f>I57</f>
        <v>30000</v>
      </c>
    </row>
    <row r="8" spans="1:9" ht="24.75" hidden="1" customHeight="1" x14ac:dyDescent="0.3">
      <c r="A8" s="372" t="s">
        <v>58</v>
      </c>
      <c r="B8" s="373"/>
      <c r="C8" s="373"/>
      <c r="D8" s="373"/>
      <c r="E8" s="373"/>
      <c r="F8" s="373"/>
      <c r="G8" s="373"/>
      <c r="H8" s="374"/>
      <c r="I8" s="149"/>
    </row>
    <row r="9" spans="1:9" ht="27.75" customHeight="1" x14ac:dyDescent="0.3">
      <c r="A9" s="372" t="s">
        <v>400</v>
      </c>
      <c r="B9" s="373"/>
      <c r="C9" s="373"/>
      <c r="D9" s="373"/>
      <c r="E9" s="373"/>
      <c r="F9" s="373"/>
      <c r="G9" s="373"/>
      <c r="H9" s="374"/>
      <c r="I9" s="151">
        <f>H57</f>
        <v>29857</v>
      </c>
    </row>
    <row r="10" spans="1:9" ht="27" customHeight="1" x14ac:dyDescent="0.3">
      <c r="A10" s="375" t="s">
        <v>22</v>
      </c>
      <c r="B10" s="376"/>
      <c r="C10" s="376"/>
      <c r="D10" s="376"/>
      <c r="E10" s="376"/>
      <c r="F10" s="376"/>
      <c r="G10" s="376"/>
      <c r="H10" s="377"/>
      <c r="I10" s="150">
        <f>SUM(H7:I9)</f>
        <v>59857</v>
      </c>
    </row>
    <row r="11" spans="1:9" ht="26.25" customHeight="1" x14ac:dyDescent="0.3">
      <c r="A11" s="254" t="s">
        <v>19</v>
      </c>
      <c r="B11" s="254"/>
      <c r="C11" s="254"/>
      <c r="D11" s="254"/>
      <c r="E11" s="254"/>
      <c r="F11" s="254"/>
      <c r="G11" s="254"/>
      <c r="H11" s="254"/>
      <c r="I11" s="254"/>
    </row>
    <row r="12" spans="1:9" ht="24" customHeight="1" x14ac:dyDescent="0.3">
      <c r="A12" s="255" t="s">
        <v>401</v>
      </c>
      <c r="B12" s="255"/>
      <c r="C12" s="255"/>
      <c r="D12" s="255"/>
      <c r="E12" s="255"/>
      <c r="F12" s="255"/>
      <c r="G12" s="255"/>
      <c r="H12" s="255"/>
      <c r="I12" s="255"/>
    </row>
    <row r="13" spans="1:9" ht="32.25" customHeight="1" x14ac:dyDescent="0.3">
      <c r="A13" s="254" t="s">
        <v>20</v>
      </c>
      <c r="B13" s="254"/>
      <c r="C13" s="254"/>
      <c r="D13" s="254"/>
      <c r="E13" s="254"/>
      <c r="F13" s="254"/>
      <c r="G13" s="254"/>
      <c r="H13" s="254"/>
      <c r="I13" s="254"/>
    </row>
    <row r="14" spans="1:9" ht="255.75" customHeight="1" x14ac:dyDescent="0.3">
      <c r="A14" s="371" t="s">
        <v>491</v>
      </c>
      <c r="B14" s="371"/>
      <c r="C14" s="371"/>
      <c r="D14" s="371"/>
      <c r="E14" s="371"/>
      <c r="F14" s="371"/>
      <c r="G14" s="371"/>
      <c r="H14" s="371"/>
      <c r="I14" s="371"/>
    </row>
    <row r="15" spans="1:9" ht="27.6" customHeight="1" x14ac:dyDescent="0.3">
      <c r="A15" s="254" t="s">
        <v>1</v>
      </c>
      <c r="B15" s="254"/>
      <c r="C15" s="254"/>
      <c r="D15" s="254"/>
      <c r="E15" s="254"/>
      <c r="F15" s="254"/>
      <c r="G15" s="256" t="s">
        <v>28</v>
      </c>
      <c r="H15" s="256"/>
      <c r="I15" s="256"/>
    </row>
    <row r="16" spans="1:9" ht="48.75" customHeight="1" x14ac:dyDescent="0.3">
      <c r="A16" s="254"/>
      <c r="B16" s="254"/>
      <c r="C16" s="254"/>
      <c r="D16" s="254"/>
      <c r="E16" s="254"/>
      <c r="F16" s="254"/>
      <c r="G16" s="72" t="s">
        <v>23</v>
      </c>
      <c r="H16" s="73" t="s">
        <v>35</v>
      </c>
      <c r="I16" s="73" t="s">
        <v>24</v>
      </c>
    </row>
    <row r="17" spans="1:9" ht="25.5" customHeight="1" x14ac:dyDescent="0.3">
      <c r="A17" s="359" t="s">
        <v>459</v>
      </c>
      <c r="B17" s="360"/>
      <c r="C17" s="360"/>
      <c r="D17" s="360"/>
      <c r="E17" s="360"/>
      <c r="F17" s="361"/>
      <c r="G17" s="368">
        <f>G57</f>
        <v>59859</v>
      </c>
      <c r="H17" s="369"/>
      <c r="I17" s="370"/>
    </row>
    <row r="18" spans="1:9" ht="33" customHeight="1" x14ac:dyDescent="0.3">
      <c r="A18" s="257" t="s">
        <v>402</v>
      </c>
      <c r="B18" s="257"/>
      <c r="C18" s="257"/>
      <c r="D18" s="257"/>
      <c r="E18" s="257"/>
      <c r="F18" s="98" t="s">
        <v>408</v>
      </c>
      <c r="G18" s="72">
        <v>200</v>
      </c>
      <c r="H18" s="73">
        <v>3</v>
      </c>
      <c r="I18" s="73">
        <f>H18*G18</f>
        <v>600</v>
      </c>
    </row>
    <row r="19" spans="1:9" ht="22.5" customHeight="1" x14ac:dyDescent="0.3">
      <c r="A19" s="257" t="s">
        <v>403</v>
      </c>
      <c r="B19" s="257"/>
      <c r="C19" s="257"/>
      <c r="D19" s="257"/>
      <c r="E19" s="257"/>
      <c r="F19" s="133" t="s">
        <v>409</v>
      </c>
      <c r="G19" s="72">
        <v>380</v>
      </c>
      <c r="H19" s="73">
        <v>1</v>
      </c>
      <c r="I19" s="73">
        <f t="shared" ref="I19:I23" si="0">H19*G19</f>
        <v>380</v>
      </c>
    </row>
    <row r="20" spans="1:9" ht="29.25" customHeight="1" x14ac:dyDescent="0.3">
      <c r="A20" s="257" t="s">
        <v>404</v>
      </c>
      <c r="B20" s="257"/>
      <c r="C20" s="257"/>
      <c r="D20" s="257"/>
      <c r="E20" s="257"/>
      <c r="F20" s="98" t="s">
        <v>410</v>
      </c>
      <c r="G20" s="72">
        <v>450</v>
      </c>
      <c r="H20" s="73">
        <v>4</v>
      </c>
      <c r="I20" s="73">
        <f t="shared" si="0"/>
        <v>1800</v>
      </c>
    </row>
    <row r="21" spans="1:9" ht="51.75" customHeight="1" x14ac:dyDescent="0.3">
      <c r="A21" s="257" t="s">
        <v>405</v>
      </c>
      <c r="B21" s="257"/>
      <c r="C21" s="257"/>
      <c r="D21" s="257"/>
      <c r="E21" s="257"/>
      <c r="F21" s="98" t="s">
        <v>411</v>
      </c>
      <c r="G21" s="72">
        <v>400</v>
      </c>
      <c r="H21" s="73">
        <v>4</v>
      </c>
      <c r="I21" s="73">
        <f t="shared" si="0"/>
        <v>1600</v>
      </c>
    </row>
    <row r="22" spans="1:9" ht="42.75" customHeight="1" x14ac:dyDescent="0.3">
      <c r="A22" s="257" t="s">
        <v>406</v>
      </c>
      <c r="B22" s="257"/>
      <c r="C22" s="257"/>
      <c r="D22" s="257"/>
      <c r="E22" s="257"/>
      <c r="F22" s="98" t="s">
        <v>411</v>
      </c>
      <c r="G22" s="72">
        <v>30</v>
      </c>
      <c r="H22" s="73">
        <v>100</v>
      </c>
      <c r="I22" s="73">
        <f t="shared" si="0"/>
        <v>3000</v>
      </c>
    </row>
    <row r="23" spans="1:9" ht="30" customHeight="1" x14ac:dyDescent="0.3">
      <c r="A23" s="257" t="s">
        <v>407</v>
      </c>
      <c r="B23" s="257"/>
      <c r="C23" s="257"/>
      <c r="D23" s="257"/>
      <c r="E23" s="257"/>
      <c r="F23" s="98" t="s">
        <v>411</v>
      </c>
      <c r="G23" s="72">
        <v>150</v>
      </c>
      <c r="H23" s="73">
        <v>12</v>
      </c>
      <c r="I23" s="73">
        <f t="shared" si="0"/>
        <v>1800</v>
      </c>
    </row>
    <row r="24" spans="1:9" ht="36.75" customHeight="1" x14ac:dyDescent="0.3">
      <c r="A24" s="335" t="s">
        <v>174</v>
      </c>
      <c r="B24" s="335"/>
      <c r="C24" s="335"/>
      <c r="D24" s="335"/>
      <c r="E24" s="335"/>
      <c r="F24" s="335"/>
      <c r="G24" s="335"/>
      <c r="H24" s="335"/>
      <c r="I24" s="66">
        <f>SUM(I18:I23)</f>
        <v>9180</v>
      </c>
    </row>
    <row r="25" spans="1:9" ht="36.75" customHeight="1" x14ac:dyDescent="0.3">
      <c r="A25" s="365" t="s">
        <v>412</v>
      </c>
      <c r="B25" s="366"/>
      <c r="C25" s="366"/>
      <c r="D25" s="366"/>
      <c r="E25" s="366"/>
      <c r="F25" s="366"/>
      <c r="G25" s="366"/>
      <c r="H25" s="366"/>
      <c r="I25" s="367"/>
    </row>
    <row r="26" spans="1:9" ht="36.75" customHeight="1" x14ac:dyDescent="0.3">
      <c r="A26" s="257" t="s">
        <v>413</v>
      </c>
      <c r="B26" s="257"/>
      <c r="C26" s="257"/>
      <c r="D26" s="257"/>
      <c r="E26" s="257"/>
      <c r="F26" s="133" t="s">
        <v>417</v>
      </c>
      <c r="G26" s="72">
        <v>408</v>
      </c>
      <c r="H26" s="73">
        <v>2</v>
      </c>
      <c r="I26" s="73">
        <f t="shared" ref="I26:I29" si="1">H26*G26</f>
        <v>816</v>
      </c>
    </row>
    <row r="27" spans="1:9" ht="36.75" customHeight="1" x14ac:dyDescent="0.3">
      <c r="A27" s="257" t="s">
        <v>414</v>
      </c>
      <c r="B27" s="257"/>
      <c r="C27" s="257"/>
      <c r="D27" s="257"/>
      <c r="E27" s="257"/>
      <c r="F27" s="98" t="s">
        <v>417</v>
      </c>
      <c r="G27" s="72">
        <v>120</v>
      </c>
      <c r="H27" s="73">
        <v>12</v>
      </c>
      <c r="I27" s="73">
        <f t="shared" si="1"/>
        <v>1440</v>
      </c>
    </row>
    <row r="28" spans="1:9" ht="36.75" customHeight="1" x14ac:dyDescent="0.3">
      <c r="A28" s="257" t="s">
        <v>415</v>
      </c>
      <c r="B28" s="257"/>
      <c r="C28" s="257"/>
      <c r="D28" s="257"/>
      <c r="E28" s="257"/>
      <c r="F28" s="98" t="s">
        <v>418</v>
      </c>
      <c r="G28" s="72">
        <v>130</v>
      </c>
      <c r="H28" s="73">
        <v>12</v>
      </c>
      <c r="I28" s="73">
        <f t="shared" si="1"/>
        <v>1560</v>
      </c>
    </row>
    <row r="29" spans="1:9" ht="36.75" customHeight="1" x14ac:dyDescent="0.3">
      <c r="A29" s="257" t="s">
        <v>416</v>
      </c>
      <c r="B29" s="257"/>
      <c r="C29" s="257"/>
      <c r="D29" s="257"/>
      <c r="E29" s="257"/>
      <c r="F29" s="98" t="s">
        <v>418</v>
      </c>
      <c r="G29" s="72">
        <v>90</v>
      </c>
      <c r="H29" s="73">
        <v>12</v>
      </c>
      <c r="I29" s="73">
        <f t="shared" si="1"/>
        <v>1080</v>
      </c>
    </row>
    <row r="30" spans="1:9" ht="36.75" customHeight="1" x14ac:dyDescent="0.3">
      <c r="A30" s="335" t="s">
        <v>174</v>
      </c>
      <c r="B30" s="335"/>
      <c r="C30" s="335"/>
      <c r="D30" s="335"/>
      <c r="E30" s="335"/>
      <c r="F30" s="335"/>
      <c r="G30" s="335"/>
      <c r="H30" s="335"/>
      <c r="I30" s="66">
        <f>SUM(I25:I29)</f>
        <v>4896</v>
      </c>
    </row>
    <row r="31" spans="1:9" ht="36.75" customHeight="1" x14ac:dyDescent="0.3">
      <c r="A31" s="365" t="s">
        <v>419</v>
      </c>
      <c r="B31" s="366"/>
      <c r="C31" s="366"/>
      <c r="D31" s="366"/>
      <c r="E31" s="366"/>
      <c r="F31" s="366"/>
      <c r="G31" s="366"/>
      <c r="H31" s="366"/>
      <c r="I31" s="367"/>
    </row>
    <row r="32" spans="1:9" ht="36.75" customHeight="1" x14ac:dyDescent="0.3">
      <c r="A32" s="257" t="s">
        <v>420</v>
      </c>
      <c r="B32" s="257"/>
      <c r="C32" s="257"/>
      <c r="D32" s="257"/>
      <c r="E32" s="257"/>
      <c r="F32" s="133" t="s">
        <v>422</v>
      </c>
      <c r="G32" s="72">
        <v>517</v>
      </c>
      <c r="H32" s="73">
        <v>12</v>
      </c>
      <c r="I32" s="73">
        <f t="shared" ref="I32:I33" si="2">H32*G32</f>
        <v>6204</v>
      </c>
    </row>
    <row r="33" spans="1:9" ht="36.75" customHeight="1" x14ac:dyDescent="0.3">
      <c r="A33" s="257" t="s">
        <v>421</v>
      </c>
      <c r="B33" s="257"/>
      <c r="C33" s="257"/>
      <c r="D33" s="257"/>
      <c r="E33" s="257"/>
      <c r="F33" s="98" t="s">
        <v>422</v>
      </c>
      <c r="G33" s="72">
        <v>810</v>
      </c>
      <c r="H33" s="73">
        <v>12</v>
      </c>
      <c r="I33" s="73">
        <f t="shared" si="2"/>
        <v>9720</v>
      </c>
    </row>
    <row r="34" spans="1:9" ht="36.75" customHeight="1" x14ac:dyDescent="0.3">
      <c r="A34" s="335" t="s">
        <v>423</v>
      </c>
      <c r="B34" s="335"/>
      <c r="C34" s="335"/>
      <c r="D34" s="335"/>
      <c r="E34" s="335"/>
      <c r="F34" s="335"/>
      <c r="G34" s="335"/>
      <c r="H34" s="335"/>
      <c r="I34" s="66">
        <f>SUM(I31:I33)</f>
        <v>15924</v>
      </c>
    </row>
    <row r="35" spans="1:9" ht="36.75" customHeight="1" x14ac:dyDescent="0.3">
      <c r="A35" s="335" t="s">
        <v>174</v>
      </c>
      <c r="B35" s="335"/>
      <c r="C35" s="335"/>
      <c r="D35" s="335"/>
      <c r="E35" s="335"/>
      <c r="F35" s="335"/>
      <c r="G35" s="335"/>
      <c r="H35" s="335"/>
      <c r="I35" s="66">
        <f>I24+I30+I34</f>
        <v>30000</v>
      </c>
    </row>
    <row r="36" spans="1:9" s="138" customFormat="1" ht="36.75" customHeight="1" x14ac:dyDescent="0.3">
      <c r="A36" s="139"/>
      <c r="B36" s="139"/>
      <c r="C36" s="139"/>
      <c r="D36" s="139"/>
      <c r="E36" s="139"/>
      <c r="F36" s="139"/>
      <c r="G36" s="139"/>
      <c r="H36" s="139"/>
      <c r="I36" s="140"/>
    </row>
    <row r="37" spans="1:9" s="138" customFormat="1" ht="36.75" customHeight="1" x14ac:dyDescent="0.3">
      <c r="A37" s="378" t="s">
        <v>424</v>
      </c>
      <c r="B37" s="378"/>
      <c r="C37" s="378"/>
      <c r="D37" s="378"/>
      <c r="E37" s="141" t="s">
        <v>23</v>
      </c>
      <c r="F37" s="141" t="s">
        <v>425</v>
      </c>
      <c r="G37" s="141" t="s">
        <v>426</v>
      </c>
      <c r="H37" s="141" t="s">
        <v>427</v>
      </c>
      <c r="I37" s="141" t="s">
        <v>428</v>
      </c>
    </row>
    <row r="38" spans="1:9" s="138" customFormat="1" ht="36.75" customHeight="1" x14ac:dyDescent="0.3">
      <c r="A38" s="379" t="s">
        <v>402</v>
      </c>
      <c r="B38" s="380"/>
      <c r="C38" s="380"/>
      <c r="D38" s="381"/>
      <c r="E38" s="142">
        <v>200</v>
      </c>
      <c r="F38" s="142">
        <v>3</v>
      </c>
      <c r="G38" s="142">
        <v>600</v>
      </c>
      <c r="H38" s="142">
        <v>0</v>
      </c>
      <c r="I38" s="142">
        <v>600</v>
      </c>
    </row>
    <row r="39" spans="1:9" s="138" customFormat="1" ht="36.75" customHeight="1" x14ac:dyDescent="0.3">
      <c r="A39" s="379" t="s">
        <v>403</v>
      </c>
      <c r="B39" s="380"/>
      <c r="C39" s="380"/>
      <c r="D39" s="381"/>
      <c r="E39" s="142">
        <v>383</v>
      </c>
      <c r="F39" s="142">
        <v>1</v>
      </c>
      <c r="G39" s="142">
        <v>383</v>
      </c>
      <c r="H39" s="142">
        <v>0</v>
      </c>
      <c r="I39" s="142">
        <v>383</v>
      </c>
    </row>
    <row r="40" spans="1:9" s="138" customFormat="1" ht="36.75" customHeight="1" x14ac:dyDescent="0.3">
      <c r="A40" s="379" t="s">
        <v>404</v>
      </c>
      <c r="B40" s="380"/>
      <c r="C40" s="380"/>
      <c r="D40" s="381"/>
      <c r="E40" s="142">
        <v>450</v>
      </c>
      <c r="F40" s="142">
        <v>4</v>
      </c>
      <c r="G40" s="142">
        <v>1800</v>
      </c>
      <c r="H40" s="142">
        <v>0</v>
      </c>
      <c r="I40" s="142">
        <v>1800</v>
      </c>
    </row>
    <row r="41" spans="1:9" s="138" customFormat="1" ht="48" customHeight="1" x14ac:dyDescent="0.3">
      <c r="A41" s="379" t="s">
        <v>429</v>
      </c>
      <c r="B41" s="380"/>
      <c r="C41" s="380"/>
      <c r="D41" s="381"/>
      <c r="E41" s="142">
        <v>400</v>
      </c>
      <c r="F41" s="142">
        <v>4</v>
      </c>
      <c r="G41" s="142">
        <v>1600</v>
      </c>
      <c r="H41" s="142">
        <v>0</v>
      </c>
      <c r="I41" s="142">
        <v>1600</v>
      </c>
    </row>
    <row r="42" spans="1:9" s="138" customFormat="1" ht="36.75" customHeight="1" x14ac:dyDescent="0.3">
      <c r="A42" s="379" t="s">
        <v>430</v>
      </c>
      <c r="B42" s="380"/>
      <c r="C42" s="380"/>
      <c r="D42" s="381"/>
      <c r="E42" s="142">
        <v>150</v>
      </c>
      <c r="F42" s="142">
        <v>12</v>
      </c>
      <c r="G42" s="142">
        <v>15000</v>
      </c>
      <c r="H42" s="142">
        <v>12000</v>
      </c>
      <c r="I42" s="142">
        <v>3000</v>
      </c>
    </row>
    <row r="43" spans="1:9" s="138" customFormat="1" ht="36.75" customHeight="1" x14ac:dyDescent="0.3">
      <c r="A43" s="379" t="s">
        <v>431</v>
      </c>
      <c r="B43" s="380"/>
      <c r="C43" s="380"/>
      <c r="D43" s="381"/>
      <c r="E43" s="142">
        <v>150</v>
      </c>
      <c r="F43" s="142">
        <v>12</v>
      </c>
      <c r="G43" s="142">
        <v>1800</v>
      </c>
      <c r="H43" s="142">
        <v>0</v>
      </c>
      <c r="I43" s="142">
        <v>1800</v>
      </c>
    </row>
    <row r="44" spans="1:9" s="138" customFormat="1" ht="36.75" customHeight="1" x14ac:dyDescent="0.3">
      <c r="A44" s="379" t="s">
        <v>432</v>
      </c>
      <c r="B44" s="380"/>
      <c r="C44" s="380"/>
      <c r="D44" s="381"/>
      <c r="E44" s="142">
        <v>600</v>
      </c>
      <c r="F44" s="142">
        <v>2</v>
      </c>
      <c r="G44" s="142">
        <v>1200</v>
      </c>
      <c r="H44" s="142">
        <v>1200</v>
      </c>
      <c r="I44" s="142">
        <v>0</v>
      </c>
    </row>
    <row r="45" spans="1:9" s="138" customFormat="1" ht="36.75" customHeight="1" x14ac:dyDescent="0.3">
      <c r="A45" s="382" t="s">
        <v>438</v>
      </c>
      <c r="B45" s="383"/>
      <c r="C45" s="383"/>
      <c r="D45" s="383"/>
      <c r="E45" s="383"/>
      <c r="F45" s="384"/>
      <c r="G45" s="146">
        <f>SUM(G38:G44)</f>
        <v>22383</v>
      </c>
      <c r="H45" s="146">
        <f t="shared" ref="H45:I45" si="3">SUM(H38:H44)</f>
        <v>13200</v>
      </c>
      <c r="I45" s="146">
        <f t="shared" si="3"/>
        <v>9183</v>
      </c>
    </row>
    <row r="46" spans="1:9" s="138" customFormat="1" ht="36.75" customHeight="1" x14ac:dyDescent="0.3">
      <c r="A46" s="385" t="s">
        <v>412</v>
      </c>
      <c r="B46" s="386"/>
      <c r="C46" s="386"/>
      <c r="D46" s="386"/>
      <c r="E46" s="386"/>
      <c r="F46" s="386"/>
      <c r="G46" s="386"/>
      <c r="H46" s="386"/>
      <c r="I46" s="387"/>
    </row>
    <row r="47" spans="1:9" s="138" customFormat="1" ht="36.75" customHeight="1" x14ac:dyDescent="0.3">
      <c r="A47" s="379" t="s">
        <v>413</v>
      </c>
      <c r="B47" s="380"/>
      <c r="C47" s="380"/>
      <c r="D47" s="381"/>
      <c r="E47" s="142">
        <v>408</v>
      </c>
      <c r="F47" s="142">
        <v>2</v>
      </c>
      <c r="G47" s="142">
        <v>816</v>
      </c>
      <c r="H47" s="142">
        <v>0</v>
      </c>
      <c r="I47" s="142">
        <v>816</v>
      </c>
    </row>
    <row r="48" spans="1:9" s="138" customFormat="1" ht="36.75" customHeight="1" x14ac:dyDescent="0.3">
      <c r="A48" s="379" t="s">
        <v>433</v>
      </c>
      <c r="B48" s="380"/>
      <c r="C48" s="380"/>
      <c r="D48" s="381"/>
      <c r="E48" s="142">
        <v>120</v>
      </c>
      <c r="F48" s="142">
        <v>12</v>
      </c>
      <c r="G48" s="142">
        <v>1440</v>
      </c>
      <c r="H48" s="142">
        <v>0</v>
      </c>
      <c r="I48" s="142">
        <v>1440</v>
      </c>
    </row>
    <row r="49" spans="1:9" s="138" customFormat="1" ht="36.75" customHeight="1" x14ac:dyDescent="0.3">
      <c r="A49" s="379" t="s">
        <v>434</v>
      </c>
      <c r="B49" s="380"/>
      <c r="C49" s="380"/>
      <c r="D49" s="381"/>
      <c r="E49" s="142">
        <v>130</v>
      </c>
      <c r="F49" s="142">
        <v>12</v>
      </c>
      <c r="G49" s="142">
        <v>1560</v>
      </c>
      <c r="H49" s="142">
        <v>0</v>
      </c>
      <c r="I49" s="142">
        <v>1560</v>
      </c>
    </row>
    <row r="50" spans="1:9" s="138" customFormat="1" ht="36.75" customHeight="1" x14ac:dyDescent="0.3">
      <c r="A50" s="379" t="s">
        <v>435</v>
      </c>
      <c r="B50" s="380"/>
      <c r="C50" s="380"/>
      <c r="D50" s="381"/>
      <c r="E50" s="142">
        <v>90</v>
      </c>
      <c r="F50" s="142">
        <v>12</v>
      </c>
      <c r="G50" s="142">
        <v>1080</v>
      </c>
      <c r="H50" s="142">
        <v>0</v>
      </c>
      <c r="I50" s="142">
        <v>1080</v>
      </c>
    </row>
    <row r="51" spans="1:9" s="138" customFormat="1" ht="36.75" customHeight="1" x14ac:dyDescent="0.3">
      <c r="A51" s="382" t="s">
        <v>438</v>
      </c>
      <c r="B51" s="383"/>
      <c r="C51" s="383"/>
      <c r="D51" s="383"/>
      <c r="E51" s="383"/>
      <c r="F51" s="384"/>
      <c r="G51" s="146">
        <f>SUM(G47:G50)</f>
        <v>4896</v>
      </c>
      <c r="H51" s="146">
        <f t="shared" ref="H51:I51" si="4">SUM(H47:H50)</f>
        <v>0</v>
      </c>
      <c r="I51" s="146">
        <f t="shared" si="4"/>
        <v>4896</v>
      </c>
    </row>
    <row r="52" spans="1:9" s="138" customFormat="1" ht="36.75" customHeight="1" x14ac:dyDescent="0.3">
      <c r="A52" s="385" t="s">
        <v>436</v>
      </c>
      <c r="B52" s="386"/>
      <c r="C52" s="386"/>
      <c r="D52" s="386"/>
      <c r="E52" s="386"/>
      <c r="F52" s="386"/>
      <c r="G52" s="386"/>
      <c r="H52" s="386"/>
      <c r="I52" s="387"/>
    </row>
    <row r="53" spans="1:9" s="138" customFormat="1" ht="36.75" customHeight="1" x14ac:dyDescent="0.3">
      <c r="A53" s="379" t="s">
        <v>420</v>
      </c>
      <c r="B53" s="380"/>
      <c r="C53" s="380"/>
      <c r="D53" s="381"/>
      <c r="E53" s="142">
        <v>1088</v>
      </c>
      <c r="F53" s="142">
        <v>12</v>
      </c>
      <c r="G53" s="142">
        <v>13065</v>
      </c>
      <c r="H53" s="142">
        <v>6858</v>
      </c>
      <c r="I53" s="142">
        <v>6205</v>
      </c>
    </row>
    <row r="54" spans="1:9" s="138" customFormat="1" ht="36.75" customHeight="1" x14ac:dyDescent="0.3">
      <c r="A54" s="379" t="s">
        <v>421</v>
      </c>
      <c r="B54" s="380"/>
      <c r="C54" s="380"/>
      <c r="D54" s="381"/>
      <c r="E54" s="142">
        <v>809</v>
      </c>
      <c r="F54" s="142">
        <v>12</v>
      </c>
      <c r="G54" s="142">
        <v>9716</v>
      </c>
      <c r="H54" s="142">
        <v>0</v>
      </c>
      <c r="I54" s="142">
        <v>9716</v>
      </c>
    </row>
    <row r="55" spans="1:9" s="138" customFormat="1" ht="36.75" customHeight="1" x14ac:dyDescent="0.3">
      <c r="A55" s="379" t="s">
        <v>437</v>
      </c>
      <c r="B55" s="380"/>
      <c r="C55" s="380"/>
      <c r="D55" s="381"/>
      <c r="E55" s="142">
        <v>816</v>
      </c>
      <c r="F55" s="142">
        <v>12</v>
      </c>
      <c r="G55" s="142">
        <v>9799</v>
      </c>
      <c r="H55" s="142">
        <v>9799</v>
      </c>
      <c r="I55" s="142">
        <v>0</v>
      </c>
    </row>
    <row r="56" spans="1:9" s="138" customFormat="1" ht="36.75" customHeight="1" x14ac:dyDescent="0.3">
      <c r="A56" s="382" t="s">
        <v>438</v>
      </c>
      <c r="B56" s="383"/>
      <c r="C56" s="383"/>
      <c r="D56" s="383"/>
      <c r="E56" s="383"/>
      <c r="F56" s="384"/>
      <c r="G56" s="146">
        <f>SUM(G53:G55)</f>
        <v>32580</v>
      </c>
      <c r="H56" s="146">
        <f t="shared" ref="H56:I56" si="5">SUM(H53:H55)</f>
        <v>16657</v>
      </c>
      <c r="I56" s="146">
        <f t="shared" si="5"/>
        <v>15921</v>
      </c>
    </row>
    <row r="57" spans="1:9" s="138" customFormat="1" ht="36.75" customHeight="1" x14ac:dyDescent="0.3">
      <c r="A57" s="382" t="s">
        <v>174</v>
      </c>
      <c r="B57" s="383"/>
      <c r="C57" s="383"/>
      <c r="D57" s="383"/>
      <c r="E57" s="383"/>
      <c r="F57" s="384"/>
      <c r="G57" s="146">
        <f>G45+G51+G56</f>
        <v>59859</v>
      </c>
      <c r="H57" s="146">
        <f t="shared" ref="H57:I57" si="6">H45+H51+H56</f>
        <v>29857</v>
      </c>
      <c r="I57" s="146">
        <f t="shared" si="6"/>
        <v>30000</v>
      </c>
    </row>
    <row r="58" spans="1:9" s="138" customFormat="1" ht="36.75" customHeight="1" x14ac:dyDescent="0.3">
      <c r="A58" s="143"/>
      <c r="B58" s="144"/>
      <c r="C58" s="144"/>
      <c r="D58" s="144"/>
      <c r="E58" s="144"/>
      <c r="F58" s="145"/>
      <c r="G58" s="137"/>
      <c r="H58" s="137"/>
      <c r="I58" s="137"/>
    </row>
    <row r="59" spans="1:9" ht="32.450000000000003" customHeight="1" x14ac:dyDescent="0.3">
      <c r="A59" s="254" t="s">
        <v>25</v>
      </c>
      <c r="B59" s="254"/>
      <c r="C59" s="254"/>
      <c r="D59" s="254"/>
      <c r="E59" s="254"/>
      <c r="F59" s="254"/>
      <c r="G59" s="254"/>
      <c r="H59" s="254"/>
      <c r="I59" s="254"/>
    </row>
    <row r="60" spans="1:9" ht="39" customHeight="1" x14ac:dyDescent="0.3">
      <c r="A60" s="254" t="s">
        <v>1</v>
      </c>
      <c r="B60" s="254"/>
      <c r="C60" s="254"/>
      <c r="D60" s="254"/>
      <c r="E60" s="254"/>
      <c r="F60" s="74" t="s">
        <v>86</v>
      </c>
      <c r="G60" s="74" t="s">
        <v>32</v>
      </c>
      <c r="H60" s="74" t="s">
        <v>33</v>
      </c>
      <c r="I60" s="74" t="s">
        <v>34</v>
      </c>
    </row>
    <row r="61" spans="1:9" ht="35.25" customHeight="1" x14ac:dyDescent="0.3">
      <c r="A61" s="187" t="str">
        <f>C4</f>
        <v>საქმიანობათა  ცენტრი ქედაში უსაფრთხო გარემოსა და სიცოცხლის  ხელშეწყობისათვის</v>
      </c>
      <c r="B61" s="187"/>
      <c r="C61" s="187"/>
      <c r="D61" s="187"/>
      <c r="E61" s="187"/>
      <c r="F61" s="12" t="s">
        <v>31</v>
      </c>
      <c r="G61" s="75" t="s">
        <v>31</v>
      </c>
      <c r="H61" s="75" t="s">
        <v>31</v>
      </c>
      <c r="I61" s="75" t="s">
        <v>31</v>
      </c>
    </row>
    <row r="62" spans="1:9" ht="36.75" customHeight="1" x14ac:dyDescent="0.3">
      <c r="A62" s="254" t="s">
        <v>26</v>
      </c>
      <c r="B62" s="254"/>
      <c r="C62" s="254"/>
      <c r="D62" s="254"/>
      <c r="E62" s="254"/>
      <c r="F62" s="254"/>
      <c r="G62" s="254"/>
      <c r="H62" s="254"/>
      <c r="I62" s="254"/>
    </row>
    <row r="63" spans="1:9" ht="32.25" customHeight="1" x14ac:dyDescent="0.3">
      <c r="A63" s="277" t="s">
        <v>521</v>
      </c>
      <c r="B63" s="277"/>
      <c r="C63" s="277"/>
      <c r="D63" s="277"/>
      <c r="E63" s="277"/>
      <c r="F63" s="277"/>
      <c r="G63" s="277"/>
      <c r="H63" s="277"/>
      <c r="I63" s="277"/>
    </row>
    <row r="64" spans="1:9" ht="23.25" customHeight="1" x14ac:dyDescent="0.3">
      <c r="A64" s="76"/>
      <c r="B64" s="76"/>
      <c r="C64" s="76"/>
      <c r="D64" s="76"/>
      <c r="E64" s="76"/>
      <c r="F64" s="76"/>
      <c r="G64" s="77"/>
      <c r="H64" s="77"/>
      <c r="I64" s="77"/>
    </row>
    <row r="65" spans="1:9" ht="23.25" customHeight="1" x14ac:dyDescent="0.3">
      <c r="A65" s="239" t="s">
        <v>39</v>
      </c>
      <c r="B65" s="239"/>
      <c r="C65" s="239"/>
      <c r="D65" s="239"/>
      <c r="E65" s="74" t="s">
        <v>0</v>
      </c>
      <c r="F65" s="74" t="s">
        <v>44</v>
      </c>
      <c r="G65" s="74" t="s">
        <v>45</v>
      </c>
      <c r="H65" s="74" t="s">
        <v>46</v>
      </c>
      <c r="I65" s="74" t="s">
        <v>47</v>
      </c>
    </row>
    <row r="66" spans="1:9" ht="35.25" customHeight="1" x14ac:dyDescent="0.3">
      <c r="A66" s="187" t="str">
        <f>C4</f>
        <v>საქმიანობათა  ცენტრი ქედაში უსაფრთხო გარემოსა და სიცოცხლის  ხელშეწყობისათვის</v>
      </c>
      <c r="B66" s="187"/>
      <c r="C66" s="187"/>
      <c r="D66" s="187"/>
      <c r="E66" s="12">
        <v>26200</v>
      </c>
      <c r="F66" s="12">
        <f>I7</f>
        <v>30000</v>
      </c>
      <c r="G66" s="12">
        <v>30000</v>
      </c>
      <c r="H66" s="12">
        <v>35000</v>
      </c>
      <c r="I66" s="12">
        <v>40000</v>
      </c>
    </row>
    <row r="67" spans="1:9" ht="23.25" customHeight="1" x14ac:dyDescent="0.3">
      <c r="A67" s="76"/>
      <c r="B67" s="76"/>
      <c r="C67" s="76"/>
      <c r="D67" s="76"/>
      <c r="E67" s="76"/>
      <c r="F67" s="76"/>
      <c r="G67" s="77"/>
      <c r="H67" s="77"/>
      <c r="I67" s="77"/>
    </row>
    <row r="68" spans="1:9" ht="69" customHeight="1" x14ac:dyDescent="0.3">
      <c r="A68" s="256" t="s">
        <v>42</v>
      </c>
      <c r="B68" s="256"/>
      <c r="C68" s="256"/>
      <c r="D68" s="266" t="s">
        <v>492</v>
      </c>
      <c r="E68" s="267"/>
      <c r="F68" s="267"/>
      <c r="G68" s="267"/>
      <c r="H68" s="267"/>
      <c r="I68" s="268"/>
    </row>
    <row r="69" spans="1:9" ht="23.25" customHeight="1" x14ac:dyDescent="0.3">
      <c r="A69" s="258" t="s">
        <v>169</v>
      </c>
      <c r="B69" s="258"/>
      <c r="C69" s="258"/>
      <c r="D69" s="258"/>
      <c r="E69" s="258"/>
      <c r="F69" s="258"/>
      <c r="G69" s="258"/>
      <c r="H69" s="258"/>
      <c r="I69" s="258"/>
    </row>
    <row r="70" spans="1:9" ht="39" customHeight="1" x14ac:dyDescent="0.3">
      <c r="A70" s="257" t="s">
        <v>440</v>
      </c>
      <c r="B70" s="257"/>
      <c r="C70" s="257"/>
      <c r="D70" s="257"/>
      <c r="E70" s="257"/>
      <c r="F70" s="257"/>
      <c r="G70" s="257"/>
      <c r="H70" s="257"/>
      <c r="I70" s="257"/>
    </row>
    <row r="71" spans="1:9" ht="27.75" customHeight="1" x14ac:dyDescent="0.3">
      <c r="A71" s="78"/>
      <c r="B71" s="78"/>
      <c r="C71" s="78"/>
      <c r="D71" s="79"/>
      <c r="E71" s="79"/>
      <c r="F71" s="79"/>
      <c r="G71" s="80"/>
      <c r="H71" s="80"/>
      <c r="I71" s="81"/>
    </row>
    <row r="72" spans="1:9" ht="27.75" customHeight="1" x14ac:dyDescent="0.3">
      <c r="A72" s="82"/>
      <c r="B72" s="239" t="s">
        <v>27</v>
      </c>
      <c r="C72" s="239"/>
      <c r="D72" s="239"/>
      <c r="E72" s="239"/>
      <c r="F72" s="239"/>
      <c r="G72" s="239"/>
      <c r="H72" s="239"/>
      <c r="I72" s="239"/>
    </row>
    <row r="73" spans="1:9" ht="51" customHeight="1" x14ac:dyDescent="0.3">
      <c r="A73" s="82" t="s">
        <v>38</v>
      </c>
      <c r="B73" s="74" t="s">
        <v>11</v>
      </c>
      <c r="C73" s="83" t="s">
        <v>49</v>
      </c>
      <c r="D73" s="84" t="s">
        <v>50</v>
      </c>
      <c r="E73" s="83" t="s">
        <v>12</v>
      </c>
      <c r="F73" s="83" t="s">
        <v>30</v>
      </c>
      <c r="G73" s="83" t="s">
        <v>36</v>
      </c>
      <c r="H73" s="83" t="s">
        <v>13</v>
      </c>
      <c r="I73" s="83" t="s">
        <v>14</v>
      </c>
    </row>
    <row r="74" spans="1:9" ht="79.5" customHeight="1" x14ac:dyDescent="0.3">
      <c r="A74" s="147" t="s">
        <v>441</v>
      </c>
      <c r="B74" s="6" t="s">
        <v>349</v>
      </c>
      <c r="C74" s="6" t="s">
        <v>442</v>
      </c>
      <c r="D74" s="6" t="s">
        <v>442</v>
      </c>
      <c r="E74" s="30" t="s">
        <v>23</v>
      </c>
      <c r="F74" s="31">
        <v>0.1</v>
      </c>
      <c r="G74" s="148" t="s">
        <v>150</v>
      </c>
      <c r="H74" s="30" t="s">
        <v>220</v>
      </c>
      <c r="I74" s="30" t="s">
        <v>95</v>
      </c>
    </row>
  </sheetData>
  <mergeCells count="72">
    <mergeCell ref="D68:I68"/>
    <mergeCell ref="A57:F57"/>
    <mergeCell ref="A56:F56"/>
    <mergeCell ref="A52:I52"/>
    <mergeCell ref="A53:D53"/>
    <mergeCell ref="A54:D54"/>
    <mergeCell ref="A55:D55"/>
    <mergeCell ref="A59:I59"/>
    <mergeCell ref="A60:E60"/>
    <mergeCell ref="A61:E61"/>
    <mergeCell ref="A62:I62"/>
    <mergeCell ref="A63:I63"/>
    <mergeCell ref="A47:D47"/>
    <mergeCell ref="A48:D48"/>
    <mergeCell ref="A49:D49"/>
    <mergeCell ref="A50:D50"/>
    <mergeCell ref="A51:F51"/>
    <mergeCell ref="A42:D42"/>
    <mergeCell ref="A43:D43"/>
    <mergeCell ref="A44:D44"/>
    <mergeCell ref="A45:F45"/>
    <mergeCell ref="A46:I46"/>
    <mergeCell ref="A37:D37"/>
    <mergeCell ref="A38:D38"/>
    <mergeCell ref="A39:D39"/>
    <mergeCell ref="A40:D40"/>
    <mergeCell ref="A41:D41"/>
    <mergeCell ref="B1:F1"/>
    <mergeCell ref="A2:B2"/>
    <mergeCell ref="C2:I2"/>
    <mergeCell ref="A3:G3"/>
    <mergeCell ref="H3:I3"/>
    <mergeCell ref="C4:I4"/>
    <mergeCell ref="C5:I5"/>
    <mergeCell ref="A6:G6"/>
    <mergeCell ref="H6:I6"/>
    <mergeCell ref="A7:H7"/>
    <mergeCell ref="A8:H8"/>
    <mergeCell ref="A11:I11"/>
    <mergeCell ref="A12:I12"/>
    <mergeCell ref="A9:H9"/>
    <mergeCell ref="A10:H10"/>
    <mergeCell ref="A13:I13"/>
    <mergeCell ref="A14:I14"/>
    <mergeCell ref="A15:F16"/>
    <mergeCell ref="G15:I15"/>
    <mergeCell ref="A17:F17"/>
    <mergeCell ref="A70:I70"/>
    <mergeCell ref="B72:I72"/>
    <mergeCell ref="G17:I17"/>
    <mergeCell ref="A18:E18"/>
    <mergeCell ref="A19:E19"/>
    <mergeCell ref="A20:E20"/>
    <mergeCell ref="A21:E21"/>
    <mergeCell ref="A22:E22"/>
    <mergeCell ref="A65:D65"/>
    <mergeCell ref="A66:D66"/>
    <mergeCell ref="A68:C68"/>
    <mergeCell ref="A69:I69"/>
    <mergeCell ref="A24:H24"/>
    <mergeCell ref="A33:E33"/>
    <mergeCell ref="A34:H34"/>
    <mergeCell ref="A35:H35"/>
    <mergeCell ref="A30:H30"/>
    <mergeCell ref="A31:I31"/>
    <mergeCell ref="A32:E32"/>
    <mergeCell ref="A23:E23"/>
    <mergeCell ref="A26:E26"/>
    <mergeCell ref="A27:E27"/>
    <mergeCell ref="A28:E28"/>
    <mergeCell ref="A29:E29"/>
    <mergeCell ref="A25:I25"/>
  </mergeCells>
  <printOptions horizontalCentered="1"/>
  <pageMargins left="0.25" right="0.25" top="0.75" bottom="0.75" header="0.3" footer="0.3"/>
  <pageSetup paperSize="9" scale="1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C48EE-2CA9-41E2-A898-0849284EEF05}">
  <dimension ref="A1:I35"/>
  <sheetViews>
    <sheetView view="pageBreakPreview" zoomScaleNormal="100" zoomScaleSheetLayoutView="100" workbookViewId="0">
      <selection activeCell="E25" sqref="E25"/>
    </sheetView>
  </sheetViews>
  <sheetFormatPr defaultColWidth="9.140625" defaultRowHeight="15" x14ac:dyDescent="0.3"/>
  <cols>
    <col min="1" max="1" width="34.42578125" style="67" customWidth="1"/>
    <col min="2" max="2" width="33.85546875" style="67" customWidth="1"/>
    <col min="3" max="3" width="14.28515625" style="67" customWidth="1"/>
    <col min="4" max="5" width="13" style="67" customWidth="1"/>
    <col min="6" max="6" width="12.42578125" style="67" customWidth="1"/>
    <col min="7" max="7" width="12.28515625" style="68" customWidth="1"/>
    <col min="8" max="8" width="11.85546875" style="68" customWidth="1"/>
    <col min="9" max="9" width="12.28515625" style="68" customWidth="1"/>
    <col min="10" max="16384" width="9.140625" style="67"/>
  </cols>
  <sheetData>
    <row r="1" spans="1:9" x14ac:dyDescent="0.3">
      <c r="B1" s="271"/>
      <c r="C1" s="271"/>
      <c r="D1" s="271"/>
      <c r="E1" s="271"/>
      <c r="F1" s="271"/>
    </row>
    <row r="2" spans="1:9" ht="31.15" customHeight="1" x14ac:dyDescent="0.3">
      <c r="A2" s="258" t="s">
        <v>15</v>
      </c>
      <c r="B2" s="258"/>
      <c r="C2" s="272" t="s">
        <v>138</v>
      </c>
      <c r="D2" s="272"/>
      <c r="E2" s="272"/>
      <c r="F2" s="272"/>
      <c r="G2" s="272"/>
      <c r="H2" s="272"/>
      <c r="I2" s="272"/>
    </row>
    <row r="3" spans="1:9" ht="30.6" customHeight="1" x14ac:dyDescent="0.3">
      <c r="A3" s="254" t="s">
        <v>16</v>
      </c>
      <c r="B3" s="254"/>
      <c r="C3" s="254"/>
      <c r="D3" s="254"/>
      <c r="E3" s="254"/>
      <c r="F3" s="254"/>
      <c r="G3" s="254"/>
      <c r="H3" s="273" t="s">
        <v>443</v>
      </c>
      <c r="I3" s="273"/>
    </row>
    <row r="4" spans="1:9" ht="32.450000000000003" customHeight="1" x14ac:dyDescent="0.3">
      <c r="A4" s="69" t="s">
        <v>17</v>
      </c>
      <c r="B4" s="70"/>
      <c r="C4" s="272" t="s">
        <v>444</v>
      </c>
      <c r="D4" s="272"/>
      <c r="E4" s="272"/>
      <c r="F4" s="272"/>
      <c r="G4" s="272"/>
      <c r="H4" s="272"/>
      <c r="I4" s="272"/>
    </row>
    <row r="5" spans="1:9" ht="34.15" customHeight="1" x14ac:dyDescent="0.3">
      <c r="A5" s="69" t="s">
        <v>18</v>
      </c>
      <c r="B5" s="70"/>
      <c r="C5" s="272" t="s">
        <v>150</v>
      </c>
      <c r="D5" s="272"/>
      <c r="E5" s="272"/>
      <c r="F5" s="272"/>
      <c r="G5" s="272"/>
      <c r="H5" s="272"/>
      <c r="I5" s="272"/>
    </row>
    <row r="6" spans="1:9" ht="34.15" customHeight="1" x14ac:dyDescent="0.3">
      <c r="A6" s="254" t="s">
        <v>21</v>
      </c>
      <c r="B6" s="254"/>
      <c r="C6" s="254"/>
      <c r="D6" s="254"/>
      <c r="E6" s="254"/>
      <c r="F6" s="254"/>
      <c r="G6" s="254"/>
      <c r="H6" s="273" t="s">
        <v>153</v>
      </c>
      <c r="I6" s="273"/>
    </row>
    <row r="7" spans="1:9" ht="24" hidden="1" customHeight="1" x14ac:dyDescent="0.3">
      <c r="A7" s="270" t="s">
        <v>57</v>
      </c>
      <c r="B7" s="270"/>
      <c r="C7" s="270"/>
      <c r="D7" s="270"/>
      <c r="E7" s="270"/>
      <c r="F7" s="270"/>
      <c r="G7" s="270"/>
      <c r="H7" s="204"/>
      <c r="I7" s="204"/>
    </row>
    <row r="8" spans="1:9" ht="24" customHeight="1" x14ac:dyDescent="0.3">
      <c r="A8" s="372" t="s">
        <v>58</v>
      </c>
      <c r="B8" s="373"/>
      <c r="C8" s="373"/>
      <c r="D8" s="373"/>
      <c r="E8" s="373"/>
      <c r="F8" s="373"/>
      <c r="G8" s="374"/>
      <c r="H8" s="206">
        <f>I19</f>
        <v>1824000</v>
      </c>
      <c r="I8" s="206"/>
    </row>
    <row r="9" spans="1:9" ht="24" hidden="1" customHeight="1" x14ac:dyDescent="0.3">
      <c r="A9" s="270" t="s">
        <v>59</v>
      </c>
      <c r="B9" s="270"/>
      <c r="C9" s="270"/>
      <c r="D9" s="270"/>
      <c r="E9" s="71"/>
      <c r="F9" s="71"/>
      <c r="G9" s="12"/>
      <c r="H9" s="206"/>
      <c r="I9" s="206"/>
    </row>
    <row r="10" spans="1:9" ht="24" customHeight="1" x14ac:dyDescent="0.3">
      <c r="A10" s="269" t="s">
        <v>22</v>
      </c>
      <c r="B10" s="269"/>
      <c r="C10" s="269"/>
      <c r="D10" s="269"/>
      <c r="E10" s="269"/>
      <c r="F10" s="269"/>
      <c r="G10" s="269"/>
      <c r="H10" s="204">
        <f>H8</f>
        <v>1824000</v>
      </c>
      <c r="I10" s="204"/>
    </row>
    <row r="11" spans="1:9" ht="26.25" customHeight="1" x14ac:dyDescent="0.3">
      <c r="A11" s="254" t="s">
        <v>19</v>
      </c>
      <c r="B11" s="254"/>
      <c r="C11" s="254"/>
      <c r="D11" s="254"/>
      <c r="E11" s="254"/>
      <c r="F11" s="254"/>
      <c r="G11" s="254"/>
      <c r="H11" s="254"/>
      <c r="I11" s="254"/>
    </row>
    <row r="12" spans="1:9" ht="24" customHeight="1" x14ac:dyDescent="0.3">
      <c r="A12" s="255" t="s">
        <v>493</v>
      </c>
      <c r="B12" s="255"/>
      <c r="C12" s="255"/>
      <c r="D12" s="255"/>
      <c r="E12" s="255"/>
      <c r="F12" s="255"/>
      <c r="G12" s="255"/>
      <c r="H12" s="255"/>
      <c r="I12" s="255"/>
    </row>
    <row r="13" spans="1:9" ht="32.25" customHeight="1" x14ac:dyDescent="0.3">
      <c r="A13" s="254" t="s">
        <v>20</v>
      </c>
      <c r="B13" s="254"/>
      <c r="C13" s="254"/>
      <c r="D13" s="254"/>
      <c r="E13" s="254"/>
      <c r="F13" s="254"/>
      <c r="G13" s="254"/>
      <c r="H13" s="254"/>
      <c r="I13" s="254"/>
    </row>
    <row r="14" spans="1:9" ht="229.5" customHeight="1" x14ac:dyDescent="0.3">
      <c r="A14" s="388" t="s">
        <v>445</v>
      </c>
      <c r="B14" s="388"/>
      <c r="C14" s="388"/>
      <c r="D14" s="388"/>
      <c r="E14" s="388"/>
      <c r="F14" s="388"/>
      <c r="G14" s="388"/>
      <c r="H14" s="388"/>
      <c r="I14" s="388"/>
    </row>
    <row r="15" spans="1:9" ht="27.6" customHeight="1" x14ac:dyDescent="0.3">
      <c r="A15" s="254" t="s">
        <v>1</v>
      </c>
      <c r="B15" s="254"/>
      <c r="C15" s="254"/>
      <c r="D15" s="254"/>
      <c r="E15" s="254"/>
      <c r="F15" s="254"/>
      <c r="G15" s="256" t="s">
        <v>28</v>
      </c>
      <c r="H15" s="256"/>
      <c r="I15" s="256"/>
    </row>
    <row r="16" spans="1:9" ht="36.75" customHeight="1" x14ac:dyDescent="0.3">
      <c r="A16" s="254"/>
      <c r="B16" s="254"/>
      <c r="C16" s="254"/>
      <c r="D16" s="254"/>
      <c r="E16" s="254"/>
      <c r="F16" s="254"/>
      <c r="G16" s="72" t="s">
        <v>23</v>
      </c>
      <c r="H16" s="160" t="s">
        <v>35</v>
      </c>
      <c r="I16" s="73" t="s">
        <v>24</v>
      </c>
    </row>
    <row r="17" spans="1:9" ht="16.5" customHeight="1" x14ac:dyDescent="0.3">
      <c r="A17" s="359" t="s">
        <v>460</v>
      </c>
      <c r="B17" s="360"/>
      <c r="C17" s="360"/>
      <c r="D17" s="360"/>
      <c r="E17" s="360"/>
      <c r="F17" s="361"/>
      <c r="G17" s="293">
        <v>380</v>
      </c>
      <c r="H17" s="73">
        <v>4800</v>
      </c>
      <c r="I17" s="357">
        <f>G17*H17</f>
        <v>1824000</v>
      </c>
    </row>
    <row r="18" spans="1:9" ht="16.5" customHeight="1" x14ac:dyDescent="0.3">
      <c r="A18" s="362"/>
      <c r="B18" s="363"/>
      <c r="C18" s="363"/>
      <c r="D18" s="363"/>
      <c r="E18" s="363"/>
      <c r="F18" s="364"/>
      <c r="G18" s="294"/>
      <c r="H18" s="73" t="s">
        <v>446</v>
      </c>
      <c r="I18" s="358"/>
    </row>
    <row r="19" spans="1:9" ht="27.75" customHeight="1" x14ac:dyDescent="0.3">
      <c r="A19" s="335" t="s">
        <v>174</v>
      </c>
      <c r="B19" s="335"/>
      <c r="C19" s="335"/>
      <c r="D19" s="335"/>
      <c r="E19" s="335"/>
      <c r="F19" s="335"/>
      <c r="G19" s="335"/>
      <c r="H19" s="335"/>
      <c r="I19" s="66">
        <f>SUM(I17)</f>
        <v>1824000</v>
      </c>
    </row>
    <row r="20" spans="1:9" ht="32.450000000000003" customHeight="1" x14ac:dyDescent="0.3">
      <c r="A20" s="254" t="s">
        <v>25</v>
      </c>
      <c r="B20" s="254"/>
      <c r="C20" s="254"/>
      <c r="D20" s="254"/>
      <c r="E20" s="254"/>
      <c r="F20" s="254"/>
      <c r="G20" s="254"/>
      <c r="H20" s="254"/>
      <c r="I20" s="254"/>
    </row>
    <row r="21" spans="1:9" ht="39" customHeight="1" x14ac:dyDescent="0.3">
      <c r="A21" s="254" t="s">
        <v>1</v>
      </c>
      <c r="B21" s="254"/>
      <c r="C21" s="254"/>
      <c r="D21" s="254"/>
      <c r="E21" s="254"/>
      <c r="F21" s="74" t="s">
        <v>86</v>
      </c>
      <c r="G21" s="74" t="s">
        <v>32</v>
      </c>
      <c r="H21" s="74" t="s">
        <v>33</v>
      </c>
      <c r="I21" s="74" t="s">
        <v>34</v>
      </c>
    </row>
    <row r="22" spans="1:9" ht="35.25" customHeight="1" x14ac:dyDescent="0.3">
      <c r="A22" s="187" t="str">
        <f>C4</f>
        <v>სტიქიური მოვლენების შედეგად დაზარალებულ ოჯახებზე (ბინის ქირით უზრუნველყოფა) ფინანსური დახმარება</v>
      </c>
      <c r="B22" s="187"/>
      <c r="C22" s="187"/>
      <c r="D22" s="187"/>
      <c r="E22" s="187"/>
      <c r="F22" s="12" t="s">
        <v>31</v>
      </c>
      <c r="G22" s="75" t="s">
        <v>31</v>
      </c>
      <c r="H22" s="75" t="s">
        <v>31</v>
      </c>
      <c r="I22" s="75" t="s">
        <v>31</v>
      </c>
    </row>
    <row r="23" spans="1:9" ht="30" customHeight="1" x14ac:dyDescent="0.3">
      <c r="A23" s="254" t="s">
        <v>26</v>
      </c>
      <c r="B23" s="254"/>
      <c r="C23" s="254"/>
      <c r="D23" s="254"/>
      <c r="E23" s="254"/>
      <c r="F23" s="254"/>
      <c r="G23" s="254"/>
      <c r="H23" s="254"/>
      <c r="I23" s="254"/>
    </row>
    <row r="24" spans="1:9" ht="24.75" customHeight="1" x14ac:dyDescent="0.3">
      <c r="A24" s="255" t="s">
        <v>522</v>
      </c>
      <c r="B24" s="255"/>
      <c r="C24" s="255"/>
      <c r="D24" s="255"/>
      <c r="E24" s="255"/>
      <c r="F24" s="255"/>
      <c r="G24" s="255"/>
      <c r="H24" s="255"/>
      <c r="I24" s="255"/>
    </row>
    <row r="25" spans="1:9" ht="23.25" customHeight="1" x14ac:dyDescent="0.3">
      <c r="A25" s="76"/>
      <c r="B25" s="76"/>
      <c r="C25" s="76"/>
      <c r="D25" s="76"/>
      <c r="E25" s="76"/>
      <c r="F25" s="76"/>
      <c r="G25" s="77"/>
      <c r="H25" s="77"/>
      <c r="I25" s="77"/>
    </row>
    <row r="26" spans="1:9" ht="23.25" customHeight="1" x14ac:dyDescent="0.3">
      <c r="A26" s="239" t="s">
        <v>39</v>
      </c>
      <c r="B26" s="239"/>
      <c r="C26" s="239"/>
      <c r="D26" s="239"/>
      <c r="E26" s="74" t="s">
        <v>0</v>
      </c>
      <c r="F26" s="74" t="s">
        <v>44</v>
      </c>
      <c r="G26" s="74" t="s">
        <v>45</v>
      </c>
      <c r="H26" s="74" t="s">
        <v>46</v>
      </c>
      <c r="I26" s="74" t="s">
        <v>47</v>
      </c>
    </row>
    <row r="27" spans="1:9" ht="35.25" customHeight="1" x14ac:dyDescent="0.3">
      <c r="A27" s="187" t="str">
        <f>C4</f>
        <v>სტიქიური მოვლენების შედეგად დაზარალებულ ოჯახებზე (ბინის ქირით უზრუნველყოფა) ფინანსური დახმარება</v>
      </c>
      <c r="B27" s="187"/>
      <c r="C27" s="187"/>
      <c r="D27" s="187"/>
      <c r="E27" s="12">
        <v>1141000</v>
      </c>
      <c r="F27" s="12">
        <f>H10</f>
        <v>1824000</v>
      </c>
      <c r="G27" s="12">
        <v>1700000</v>
      </c>
      <c r="H27" s="12">
        <v>1800000</v>
      </c>
      <c r="I27" s="12">
        <v>1900000</v>
      </c>
    </row>
    <row r="28" spans="1:9" ht="23.25" customHeight="1" x14ac:dyDescent="0.3">
      <c r="A28" s="76"/>
      <c r="B28" s="76"/>
      <c r="C28" s="76"/>
      <c r="D28" s="76"/>
      <c r="E28" s="76"/>
      <c r="F28" s="76"/>
      <c r="G28" s="77"/>
      <c r="H28" s="77"/>
      <c r="I28" s="77"/>
    </row>
    <row r="29" spans="1:9" ht="42.75" customHeight="1" x14ac:dyDescent="0.3">
      <c r="A29" s="256" t="s">
        <v>42</v>
      </c>
      <c r="B29" s="256"/>
      <c r="C29" s="256"/>
      <c r="D29" s="338" t="s">
        <v>468</v>
      </c>
      <c r="E29" s="339"/>
      <c r="F29" s="339"/>
      <c r="G29" s="339"/>
      <c r="H29" s="339"/>
      <c r="I29" s="340"/>
    </row>
    <row r="30" spans="1:9" ht="26.25" customHeight="1" x14ac:dyDescent="0.3">
      <c r="A30" s="258" t="s">
        <v>169</v>
      </c>
      <c r="B30" s="258"/>
      <c r="C30" s="258"/>
      <c r="D30" s="258"/>
      <c r="E30" s="258"/>
      <c r="F30" s="258"/>
      <c r="G30" s="258"/>
      <c r="H30" s="258"/>
      <c r="I30" s="258"/>
    </row>
    <row r="31" spans="1:9" ht="120" customHeight="1" x14ac:dyDescent="0.3">
      <c r="A31" s="343" t="s">
        <v>447</v>
      </c>
      <c r="B31" s="343"/>
      <c r="C31" s="343"/>
      <c r="D31" s="343"/>
      <c r="E31" s="343"/>
      <c r="F31" s="343"/>
      <c r="G31" s="343"/>
      <c r="H31" s="343"/>
      <c r="I31" s="343"/>
    </row>
    <row r="32" spans="1:9" ht="27.75" customHeight="1" x14ac:dyDescent="0.3">
      <c r="A32" s="78"/>
      <c r="B32" s="78"/>
      <c r="C32" s="78"/>
      <c r="D32" s="79"/>
      <c r="E32" s="79"/>
      <c r="F32" s="79"/>
      <c r="G32" s="80"/>
      <c r="H32" s="80"/>
      <c r="I32" s="81"/>
    </row>
    <row r="33" spans="1:9" ht="27.75" customHeight="1" x14ac:dyDescent="0.3">
      <c r="A33" s="82"/>
      <c r="B33" s="239" t="s">
        <v>27</v>
      </c>
      <c r="C33" s="239"/>
      <c r="D33" s="239"/>
      <c r="E33" s="239"/>
      <c r="F33" s="239"/>
      <c r="G33" s="239"/>
      <c r="H33" s="239"/>
      <c r="I33" s="239"/>
    </row>
    <row r="34" spans="1:9" ht="51" customHeight="1" x14ac:dyDescent="0.3">
      <c r="A34" s="82" t="s">
        <v>38</v>
      </c>
      <c r="B34" s="74" t="s">
        <v>11</v>
      </c>
      <c r="C34" s="83" t="s">
        <v>49</v>
      </c>
      <c r="D34" s="84" t="s">
        <v>50</v>
      </c>
      <c r="E34" s="83" t="s">
        <v>12</v>
      </c>
      <c r="F34" s="83" t="s">
        <v>30</v>
      </c>
      <c r="G34" s="83" t="s">
        <v>36</v>
      </c>
      <c r="H34" s="83" t="s">
        <v>13</v>
      </c>
      <c r="I34" s="83" t="s">
        <v>14</v>
      </c>
    </row>
    <row r="35" spans="1:9" ht="84" customHeight="1" x14ac:dyDescent="0.3">
      <c r="A35" s="163" t="s">
        <v>522</v>
      </c>
      <c r="B35" s="6" t="s">
        <v>448</v>
      </c>
      <c r="C35" s="6">
        <v>374</v>
      </c>
      <c r="D35" s="6">
        <v>380</v>
      </c>
      <c r="E35" s="30" t="s">
        <v>23</v>
      </c>
      <c r="F35" s="31">
        <v>0.2</v>
      </c>
      <c r="G35" s="157" t="s">
        <v>150</v>
      </c>
      <c r="H35" s="30" t="s">
        <v>141</v>
      </c>
      <c r="I35" s="30" t="s">
        <v>449</v>
      </c>
    </row>
  </sheetData>
  <mergeCells count="39">
    <mergeCell ref="D29:I29"/>
    <mergeCell ref="A31:I31"/>
    <mergeCell ref="B33:I33"/>
    <mergeCell ref="A8:G8"/>
    <mergeCell ref="A26:D26"/>
    <mergeCell ref="A27:D27"/>
    <mergeCell ref="A29:C29"/>
    <mergeCell ref="A30:I30"/>
    <mergeCell ref="A19:H19"/>
    <mergeCell ref="A20:I20"/>
    <mergeCell ref="A21:E21"/>
    <mergeCell ref="A22:E22"/>
    <mergeCell ref="A23:I23"/>
    <mergeCell ref="A24:I24"/>
    <mergeCell ref="A13:I13"/>
    <mergeCell ref="A14:I14"/>
    <mergeCell ref="A15:F16"/>
    <mergeCell ref="G15:I15"/>
    <mergeCell ref="A17:F18"/>
    <mergeCell ref="G17:G18"/>
    <mergeCell ref="I17:I18"/>
    <mergeCell ref="A12:I12"/>
    <mergeCell ref="C5:I5"/>
    <mergeCell ref="A6:G6"/>
    <mergeCell ref="H6:I6"/>
    <mergeCell ref="A7:G7"/>
    <mergeCell ref="H7:I7"/>
    <mergeCell ref="H8:I8"/>
    <mergeCell ref="A9:D9"/>
    <mergeCell ref="H9:I9"/>
    <mergeCell ref="A10:G10"/>
    <mergeCell ref="H10:I10"/>
    <mergeCell ref="A11:I11"/>
    <mergeCell ref="C4:I4"/>
    <mergeCell ref="B1:F1"/>
    <mergeCell ref="A2:B2"/>
    <mergeCell ref="C2:I2"/>
    <mergeCell ref="A3:G3"/>
    <mergeCell ref="H3:I3"/>
  </mergeCells>
  <printOptions horizontalCentered="1"/>
  <pageMargins left="0.25" right="0.25"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L26"/>
  <sheetViews>
    <sheetView view="pageBreakPreview" zoomScaleNormal="100" zoomScaleSheetLayoutView="100" workbookViewId="0">
      <selection activeCell="F34" sqref="F34"/>
    </sheetView>
  </sheetViews>
  <sheetFormatPr defaultColWidth="9.140625" defaultRowHeight="15" x14ac:dyDescent="0.3"/>
  <cols>
    <col min="1" max="1" width="41.140625" style="1" customWidth="1"/>
    <col min="2" max="2" width="14" style="1" customWidth="1"/>
    <col min="3" max="3" width="13.85546875" style="1" customWidth="1"/>
    <col min="4" max="7" width="10.42578125" style="1" customWidth="1"/>
    <col min="8" max="12" width="10.5703125" style="1" customWidth="1"/>
    <col min="13" max="16384" width="9.140625" style="1"/>
  </cols>
  <sheetData>
    <row r="1" spans="1:12" x14ac:dyDescent="0.3">
      <c r="B1" s="167"/>
      <c r="C1" s="167"/>
      <c r="D1" s="167"/>
      <c r="E1" s="167"/>
      <c r="F1" s="167"/>
    </row>
    <row r="2" spans="1:12" ht="54" customHeight="1" x14ac:dyDescent="0.3">
      <c r="A2" s="180" t="s">
        <v>2</v>
      </c>
      <c r="B2" s="180"/>
      <c r="C2" s="180"/>
      <c r="D2" s="180"/>
      <c r="E2" s="180"/>
      <c r="F2" s="180"/>
      <c r="G2" s="4"/>
      <c r="H2" s="186" t="s">
        <v>134</v>
      </c>
      <c r="I2" s="186"/>
      <c r="J2" s="186"/>
      <c r="K2" s="186"/>
      <c r="L2" s="186"/>
    </row>
    <row r="3" spans="1:12" ht="30.6" customHeight="1" x14ac:dyDescent="0.3">
      <c r="A3" s="165" t="s">
        <v>3</v>
      </c>
      <c r="B3" s="165"/>
      <c r="C3" s="165"/>
      <c r="D3" s="165"/>
      <c r="E3" s="165"/>
      <c r="F3" s="165"/>
      <c r="G3" s="165"/>
      <c r="H3" s="165"/>
      <c r="I3" s="165"/>
      <c r="J3" s="170" t="s">
        <v>334</v>
      </c>
      <c r="K3" s="170"/>
      <c r="L3" s="170"/>
    </row>
    <row r="4" spans="1:12" ht="32.450000000000003" customHeight="1" x14ac:dyDescent="0.3">
      <c r="A4" s="165" t="s">
        <v>4</v>
      </c>
      <c r="B4" s="165"/>
      <c r="C4" s="165"/>
      <c r="D4" s="165"/>
      <c r="E4" s="165"/>
      <c r="F4" s="165"/>
      <c r="G4" s="165"/>
      <c r="H4" s="170" t="s">
        <v>54</v>
      </c>
      <c r="I4" s="170"/>
      <c r="J4" s="170"/>
      <c r="K4" s="170"/>
      <c r="L4" s="170"/>
    </row>
    <row r="5" spans="1:12" ht="34.9" customHeight="1" x14ac:dyDescent="0.3">
      <c r="A5" s="165" t="s">
        <v>5</v>
      </c>
      <c r="B5" s="165"/>
      <c r="C5" s="165"/>
      <c r="D5" s="165"/>
      <c r="E5" s="165"/>
      <c r="F5" s="165"/>
      <c r="G5" s="165"/>
      <c r="H5" s="170" t="s">
        <v>43</v>
      </c>
      <c r="I5" s="170"/>
      <c r="J5" s="170"/>
      <c r="K5" s="170"/>
      <c r="L5" s="170"/>
    </row>
    <row r="6" spans="1:12" ht="36.6" customHeight="1" x14ac:dyDescent="0.3">
      <c r="A6" s="165" t="s">
        <v>6</v>
      </c>
      <c r="B6" s="165"/>
      <c r="C6" s="165"/>
      <c r="D6" s="165"/>
      <c r="E6" s="165"/>
      <c r="F6" s="165"/>
      <c r="G6" s="165"/>
      <c r="H6" s="165"/>
      <c r="I6" s="165"/>
      <c r="J6" s="170" t="s">
        <v>48</v>
      </c>
      <c r="K6" s="170"/>
      <c r="L6" s="170"/>
    </row>
    <row r="7" spans="1:12" ht="30.6" customHeight="1" x14ac:dyDescent="0.3">
      <c r="A7" s="165" t="s">
        <v>7</v>
      </c>
      <c r="B7" s="165"/>
      <c r="C7" s="165"/>
      <c r="D7" s="165"/>
      <c r="E7" s="165"/>
      <c r="F7" s="165"/>
      <c r="G7" s="165"/>
      <c r="H7" s="165"/>
      <c r="I7" s="165"/>
      <c r="J7" s="165"/>
      <c r="K7" s="165"/>
      <c r="L7" s="165"/>
    </row>
    <row r="8" spans="1:12" ht="49.15" customHeight="1" x14ac:dyDescent="0.3">
      <c r="A8" s="202" t="s">
        <v>151</v>
      </c>
      <c r="B8" s="202"/>
      <c r="C8" s="202"/>
      <c r="D8" s="202"/>
      <c r="E8" s="202"/>
      <c r="F8" s="202"/>
      <c r="G8" s="202"/>
      <c r="H8" s="202"/>
      <c r="I8" s="202"/>
      <c r="J8" s="202"/>
      <c r="K8" s="202"/>
      <c r="L8" s="202"/>
    </row>
    <row r="9" spans="1:12" ht="31.9" customHeight="1" x14ac:dyDescent="0.3">
      <c r="A9" s="165" t="s">
        <v>8</v>
      </c>
      <c r="B9" s="165"/>
      <c r="C9" s="165"/>
      <c r="D9" s="165"/>
      <c r="E9" s="165"/>
      <c r="F9" s="165"/>
      <c r="G9" s="165"/>
      <c r="H9" s="165"/>
      <c r="I9" s="165"/>
      <c r="J9" s="165"/>
      <c r="K9" s="165"/>
      <c r="L9" s="165"/>
    </row>
    <row r="10" spans="1:12" ht="114" customHeight="1" x14ac:dyDescent="0.3">
      <c r="A10" s="202" t="s">
        <v>500</v>
      </c>
      <c r="B10" s="202"/>
      <c r="C10" s="202"/>
      <c r="D10" s="202"/>
      <c r="E10" s="202"/>
      <c r="F10" s="202"/>
      <c r="G10" s="202"/>
      <c r="H10" s="202"/>
      <c r="I10" s="202"/>
      <c r="J10" s="202"/>
      <c r="K10" s="202"/>
      <c r="L10" s="202"/>
    </row>
    <row r="11" spans="1:12" ht="61.9" customHeight="1" x14ac:dyDescent="0.3">
      <c r="A11" s="165" t="s">
        <v>39</v>
      </c>
      <c r="B11" s="165"/>
      <c r="C11" s="165"/>
      <c r="D11" s="165"/>
      <c r="E11" s="165"/>
      <c r="F11" s="165"/>
      <c r="G11" s="165"/>
      <c r="H11" s="7" t="s">
        <v>0</v>
      </c>
      <c r="I11" s="7" t="s">
        <v>44</v>
      </c>
      <c r="J11" s="7" t="s">
        <v>45</v>
      </c>
      <c r="K11" s="7" t="s">
        <v>46</v>
      </c>
      <c r="L11" s="7" t="s">
        <v>47</v>
      </c>
    </row>
    <row r="12" spans="1:12" ht="38.25" customHeight="1" x14ac:dyDescent="0.3">
      <c r="A12" s="166" t="str">
        <f>'სოფლის მოსახ.06 01 01'!C4</f>
        <v>სოფლის მოსახლეობის სამედიცინო მომსახურეობა</v>
      </c>
      <c r="B12" s="166"/>
      <c r="C12" s="166"/>
      <c r="D12" s="166"/>
      <c r="E12" s="166"/>
      <c r="F12" s="166"/>
      <c r="G12" s="166"/>
      <c r="H12" s="12">
        <f>'სოფლის მოსახ.06 01 01'!E57</f>
        <v>225000</v>
      </c>
      <c r="I12" s="12">
        <f>'სოფლის მოსახ.06 01 01'!F57</f>
        <v>243999.95600000001</v>
      </c>
      <c r="J12" s="12">
        <f>'სოფლის მოსახ.06 01 01'!G57</f>
        <v>260000</v>
      </c>
      <c r="K12" s="12">
        <f>'სოფლის მოსახ.06 01 01'!H57</f>
        <v>290000</v>
      </c>
      <c r="L12" s="12">
        <f>'ფსიქო  06 01 02'!I35</f>
        <v>150000</v>
      </c>
    </row>
    <row r="13" spans="1:12" ht="36" customHeight="1" x14ac:dyDescent="0.3">
      <c r="A13" s="166" t="str">
        <f>'ფსიქო  06 01 02'!C4</f>
        <v>თემზე დაფუძნებული მობილური გუნდის მომსახურება მძიმე ფსიქიკური აშლილობის მქონე პირებისათვის</v>
      </c>
      <c r="B13" s="166"/>
      <c r="C13" s="166"/>
      <c r="D13" s="166"/>
      <c r="E13" s="166"/>
      <c r="F13" s="166"/>
      <c r="G13" s="166"/>
      <c r="H13" s="12">
        <f>'ფსიქო  06 01 02'!E35</f>
        <v>93600</v>
      </c>
      <c r="I13" s="12">
        <f>'ფსიქო  06 01 02'!F35</f>
        <v>93600</v>
      </c>
      <c r="J13" s="12">
        <f>'ფსიქო  06 01 02'!G35</f>
        <v>120000</v>
      </c>
      <c r="K13" s="12">
        <f>'ფსიქო  06 01 02'!H35</f>
        <v>130000</v>
      </c>
      <c r="L13" s="12">
        <f>'ფსიქო  06 01 02'!I35</f>
        <v>150000</v>
      </c>
    </row>
    <row r="14" spans="1:12" ht="36" customHeight="1" x14ac:dyDescent="0.3">
      <c r="A14" s="187" t="str">
        <f>'ოპერაციული 06 01 03'!C4</f>
        <v>ოპერაციული მკურნალობის თანადაფინანსება</v>
      </c>
      <c r="B14" s="166"/>
      <c r="C14" s="166"/>
      <c r="D14" s="166"/>
      <c r="E14" s="166"/>
      <c r="F14" s="166"/>
      <c r="G14" s="166"/>
      <c r="H14" s="12">
        <f>'ოპერაციული 06 01 03'!E26</f>
        <v>80000</v>
      </c>
      <c r="I14" s="12">
        <f>'ოპერაციული 06 01 03'!F26</f>
        <v>100000</v>
      </c>
      <c r="J14" s="12">
        <f>'ოპერაციული 06 01 03'!G26</f>
        <v>120000</v>
      </c>
      <c r="K14" s="12">
        <f>'ოპერაციული 06 01 03'!H26</f>
        <v>140000</v>
      </c>
      <c r="L14" s="12">
        <f>'ოპერაციული 06 01 03'!I26</f>
        <v>160000</v>
      </c>
    </row>
    <row r="15" spans="1:12" ht="39" customHeight="1" x14ac:dyDescent="0.3">
      <c r="A15" s="187" t="str">
        <f>'მედიკამენტები 06 01 04 '!C4</f>
        <v>მოწყვლადი სოციალური ჯგუფების ბენეფიციართა მედიკამენტებით უზრუნველყოფა</v>
      </c>
      <c r="B15" s="166"/>
      <c r="C15" s="166"/>
      <c r="D15" s="166"/>
      <c r="E15" s="166"/>
      <c r="F15" s="166"/>
      <c r="G15" s="166"/>
      <c r="H15" s="12">
        <f>'მედიკამენტები 06 01 04 '!E26</f>
        <v>470000</v>
      </c>
      <c r="I15" s="12">
        <f>'მედიკამენტები 06 01 04 '!F26</f>
        <v>500000</v>
      </c>
      <c r="J15" s="12">
        <f>'მედიკამენტები 06 01 04 '!G26</f>
        <v>500000</v>
      </c>
      <c r="K15" s="12">
        <f>'მედიკამენტები 06 01 04 '!H26</f>
        <v>550000</v>
      </c>
      <c r="L15" s="12">
        <f>'მედიკამენტები 06 01 04 '!I26</f>
        <v>600000</v>
      </c>
    </row>
    <row r="16" spans="1:12" ht="37.5" customHeight="1" x14ac:dyDescent="0.3">
      <c r="A16" s="187" t="str">
        <f>'ქრონიკულები 06 01 05'!C4</f>
        <v>ქრონიკული დაავადებების სამკურნალო სპეციფიკური მედიკამენტებით უზრუნველყოფა</v>
      </c>
      <c r="B16" s="166"/>
      <c r="C16" s="166"/>
      <c r="D16" s="166"/>
      <c r="E16" s="166"/>
      <c r="F16" s="166"/>
      <c r="G16" s="166"/>
      <c r="H16" s="12">
        <f>'ქრონიკულები 06 01 05'!E30</f>
        <v>12400</v>
      </c>
      <c r="I16" s="12">
        <f>'ქრონიკულები 06 01 05'!F30</f>
        <v>12400.091</v>
      </c>
      <c r="J16" s="12">
        <f>'ქრონიკულები 06 01 05'!G30</f>
        <v>13000</v>
      </c>
      <c r="K16" s="12">
        <f>'ქრონიკულები 06 01 05'!H30</f>
        <v>13000</v>
      </c>
      <c r="L16" s="12">
        <f>'ქრონიკულები 06 01 05'!I30</f>
        <v>13000</v>
      </c>
    </row>
    <row r="17" spans="1:12" ht="36.75" customHeight="1" x14ac:dyDescent="0.3">
      <c r="A17" s="187" t="str">
        <f>'ასისტენტის 06 01 06'!C4</f>
        <v>შშმ პირთა პერსონალური ასისტენტის მომსახურების პროგრამა</v>
      </c>
      <c r="B17" s="166"/>
      <c r="C17" s="166"/>
      <c r="D17" s="166"/>
      <c r="E17" s="166"/>
      <c r="F17" s="166"/>
      <c r="G17" s="166"/>
      <c r="H17" s="12">
        <f>'ასისტენტის 06 01 06'!E28</f>
        <v>151000</v>
      </c>
      <c r="I17" s="12">
        <f>'ასისტენტის 06 01 06'!F28</f>
        <v>361200</v>
      </c>
      <c r="J17" s="12">
        <f>'ასისტენტის 06 01 06'!G28</f>
        <v>400000</v>
      </c>
      <c r="K17" s="12">
        <f>'ასისტენტის 06 01 06'!H28</f>
        <v>400000</v>
      </c>
      <c r="L17" s="12">
        <f>'ასისტენტის 06 01 06'!I28</f>
        <v>400000</v>
      </c>
    </row>
    <row r="18" spans="1:12" ht="38.450000000000003" customHeight="1" x14ac:dyDescent="0.3">
      <c r="A18" s="196" t="s">
        <v>29</v>
      </c>
      <c r="B18" s="196"/>
      <c r="C18" s="196"/>
      <c r="D18" s="196"/>
      <c r="E18" s="196"/>
      <c r="F18" s="196"/>
      <c r="G18" s="196"/>
      <c r="H18" s="90">
        <f>SUM(H12:H17)</f>
        <v>1032000</v>
      </c>
      <c r="I18" s="90">
        <f>SUM(I12:I17)</f>
        <v>1311200.047</v>
      </c>
      <c r="J18" s="90">
        <f>SUM(J12:J17)</f>
        <v>1413000</v>
      </c>
      <c r="K18" s="90">
        <f>SUM(K12:K17)</f>
        <v>1523000</v>
      </c>
      <c r="L18" s="90">
        <f>SUM(L12:L17)</f>
        <v>1473000</v>
      </c>
    </row>
    <row r="19" spans="1:12" ht="30.75" customHeight="1" x14ac:dyDescent="0.3">
      <c r="A19" s="174" t="s">
        <v>9</v>
      </c>
      <c r="B19" s="175"/>
      <c r="C19" s="175"/>
      <c r="D19" s="175"/>
      <c r="E19" s="175"/>
      <c r="F19" s="175"/>
      <c r="G19" s="175"/>
      <c r="H19" s="175"/>
      <c r="I19" s="175"/>
      <c r="J19" s="175"/>
      <c r="K19" s="175"/>
      <c r="L19" s="176"/>
    </row>
    <row r="20" spans="1:12" ht="38.25" customHeight="1" x14ac:dyDescent="0.3">
      <c r="A20" s="188" t="s">
        <v>143</v>
      </c>
      <c r="B20" s="189"/>
      <c r="C20" s="189"/>
      <c r="D20" s="189"/>
      <c r="E20" s="189"/>
      <c r="F20" s="189"/>
      <c r="G20" s="189"/>
      <c r="H20" s="189"/>
      <c r="I20" s="189"/>
      <c r="J20" s="189"/>
      <c r="K20" s="189"/>
      <c r="L20" s="190"/>
    </row>
    <row r="21" spans="1:12" ht="72" customHeight="1" x14ac:dyDescent="0.3">
      <c r="A21" s="168" t="s">
        <v>41</v>
      </c>
      <c r="B21" s="168"/>
      <c r="C21" s="168"/>
      <c r="D21" s="168"/>
      <c r="E21" s="168"/>
      <c r="F21" s="168"/>
      <c r="G21" s="191" t="s">
        <v>470</v>
      </c>
      <c r="H21" s="192"/>
      <c r="I21" s="192"/>
      <c r="J21" s="192"/>
      <c r="K21" s="192"/>
      <c r="L21" s="193"/>
    </row>
    <row r="23" spans="1:12" ht="25.5" customHeight="1" x14ac:dyDescent="0.3">
      <c r="A23" s="197" t="s">
        <v>37</v>
      </c>
      <c r="B23" s="199" t="s">
        <v>10</v>
      </c>
      <c r="C23" s="200"/>
      <c r="D23" s="200"/>
      <c r="E23" s="200"/>
      <c r="F23" s="200"/>
      <c r="G23" s="200"/>
      <c r="H23" s="200"/>
      <c r="I23" s="200"/>
      <c r="J23" s="200"/>
      <c r="K23" s="200"/>
      <c r="L23" s="201"/>
    </row>
    <row r="24" spans="1:12" ht="57" customHeight="1" x14ac:dyDescent="0.3">
      <c r="A24" s="198"/>
      <c r="B24" s="10" t="s">
        <v>11</v>
      </c>
      <c r="C24" s="10" t="s">
        <v>51</v>
      </c>
      <c r="D24" s="10" t="s">
        <v>149</v>
      </c>
      <c r="E24" s="10" t="s">
        <v>148</v>
      </c>
      <c r="F24" s="10" t="s">
        <v>52</v>
      </c>
      <c r="G24" s="59" t="s">
        <v>53</v>
      </c>
      <c r="H24" s="10" t="s">
        <v>12</v>
      </c>
      <c r="I24" s="10" t="s">
        <v>30</v>
      </c>
      <c r="J24" s="10" t="s">
        <v>36</v>
      </c>
      <c r="K24" s="10" t="s">
        <v>13</v>
      </c>
      <c r="L24" s="10" t="s">
        <v>14</v>
      </c>
    </row>
    <row r="25" spans="1:12" ht="45" x14ac:dyDescent="0.3">
      <c r="A25" s="194" t="s">
        <v>143</v>
      </c>
      <c r="B25" s="55" t="s">
        <v>144</v>
      </c>
      <c r="C25" s="56" t="s">
        <v>145</v>
      </c>
      <c r="D25" s="60" t="s">
        <v>145</v>
      </c>
      <c r="E25" s="60" t="s">
        <v>145</v>
      </c>
      <c r="F25" s="60" t="s">
        <v>145</v>
      </c>
      <c r="G25" s="60" t="s">
        <v>145</v>
      </c>
      <c r="H25" s="30" t="s">
        <v>23</v>
      </c>
      <c r="I25" s="57">
        <v>0.1</v>
      </c>
      <c r="J25" s="61" t="s">
        <v>140</v>
      </c>
      <c r="K25" s="61" t="s">
        <v>141</v>
      </c>
      <c r="L25" s="61" t="s">
        <v>146</v>
      </c>
    </row>
    <row r="26" spans="1:12" ht="45" x14ac:dyDescent="0.3">
      <c r="A26" s="195"/>
      <c r="B26" s="55" t="s">
        <v>147</v>
      </c>
      <c r="C26" s="58">
        <v>6</v>
      </c>
      <c r="D26" s="58">
        <v>6</v>
      </c>
      <c r="E26" s="58">
        <v>6</v>
      </c>
      <c r="F26" s="58">
        <v>6</v>
      </c>
      <c r="G26" s="58">
        <v>6</v>
      </c>
      <c r="H26" s="58" t="s">
        <v>23</v>
      </c>
      <c r="I26" s="57">
        <v>0.1</v>
      </c>
      <c r="J26" s="61" t="s">
        <v>140</v>
      </c>
      <c r="K26" s="61" t="s">
        <v>141</v>
      </c>
      <c r="L26" s="61" t="s">
        <v>146</v>
      </c>
    </row>
  </sheetData>
  <mergeCells count="30">
    <mergeCell ref="A25:A26"/>
    <mergeCell ref="A6:I6"/>
    <mergeCell ref="J6:L6"/>
    <mergeCell ref="A7:L7"/>
    <mergeCell ref="A21:F21"/>
    <mergeCell ref="A18:G18"/>
    <mergeCell ref="A19:L19"/>
    <mergeCell ref="A23:A24"/>
    <mergeCell ref="B23:L23"/>
    <mergeCell ref="A8:L8"/>
    <mergeCell ref="A9:L9"/>
    <mergeCell ref="A10:L10"/>
    <mergeCell ref="A11:G11"/>
    <mergeCell ref="A17:G17"/>
    <mergeCell ref="A16:G16"/>
    <mergeCell ref="A15:G15"/>
    <mergeCell ref="A14:G14"/>
    <mergeCell ref="A13:G13"/>
    <mergeCell ref="A12:G12"/>
    <mergeCell ref="A20:L20"/>
    <mergeCell ref="G21:L21"/>
    <mergeCell ref="B1:F1"/>
    <mergeCell ref="H2:L2"/>
    <mergeCell ref="J3:L3"/>
    <mergeCell ref="H4:L4"/>
    <mergeCell ref="H5:L5"/>
    <mergeCell ref="A5:G5"/>
    <mergeCell ref="A2:F2"/>
    <mergeCell ref="A3:I3"/>
    <mergeCell ref="A4:G4"/>
  </mergeCells>
  <printOptions horizontalCentered="1"/>
  <pageMargins left="0.23622047244094491" right="0.23622047244094491" top="0.35433070866141736" bottom="0.35433070866141736" header="0.31496062992125984" footer="0.31496062992125984"/>
  <pageSetup paperSize="9" scale="85"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1D3A-EE35-49DC-8FAA-314E4834D760}">
  <dimension ref="A1:I37"/>
  <sheetViews>
    <sheetView view="pageBreakPreview" zoomScaleNormal="100" zoomScaleSheetLayoutView="100" workbookViewId="0">
      <selection activeCell="B42" sqref="B42"/>
    </sheetView>
  </sheetViews>
  <sheetFormatPr defaultColWidth="9.140625" defaultRowHeight="15" x14ac:dyDescent="0.3"/>
  <cols>
    <col min="1" max="1" width="34.42578125" style="67" customWidth="1"/>
    <col min="2" max="2" width="33.85546875" style="67" customWidth="1"/>
    <col min="3" max="3" width="14.28515625" style="67" customWidth="1"/>
    <col min="4" max="5" width="13" style="67" customWidth="1"/>
    <col min="6" max="6" width="13.140625" style="67" customWidth="1"/>
    <col min="7" max="7" width="12.28515625" style="68" customWidth="1"/>
    <col min="8" max="8" width="12.5703125" style="68" customWidth="1"/>
    <col min="9" max="9" width="12.28515625" style="68" customWidth="1"/>
    <col min="10" max="16384" width="9.140625" style="67"/>
  </cols>
  <sheetData>
    <row r="1" spans="1:9" x14ac:dyDescent="0.3">
      <c r="B1" s="271"/>
      <c r="C1" s="271"/>
      <c r="D1" s="271"/>
      <c r="E1" s="271"/>
      <c r="F1" s="271"/>
    </row>
    <row r="2" spans="1:9" ht="31.15" customHeight="1" x14ac:dyDescent="0.3">
      <c r="A2" s="258" t="s">
        <v>15</v>
      </c>
      <c r="B2" s="258"/>
      <c r="C2" s="272" t="s">
        <v>138</v>
      </c>
      <c r="D2" s="272"/>
      <c r="E2" s="272"/>
      <c r="F2" s="272"/>
      <c r="G2" s="272"/>
      <c r="H2" s="272"/>
      <c r="I2" s="272"/>
    </row>
    <row r="3" spans="1:9" ht="30.6" customHeight="1" x14ac:dyDescent="0.3">
      <c r="A3" s="254" t="s">
        <v>16</v>
      </c>
      <c r="B3" s="254"/>
      <c r="C3" s="254"/>
      <c r="D3" s="254"/>
      <c r="E3" s="254"/>
      <c r="F3" s="254"/>
      <c r="G3" s="254"/>
      <c r="H3" s="273" t="s">
        <v>450</v>
      </c>
      <c r="I3" s="273"/>
    </row>
    <row r="4" spans="1:9" ht="32.450000000000003" customHeight="1" x14ac:dyDescent="0.3">
      <c r="A4" s="69" t="s">
        <v>17</v>
      </c>
      <c r="B4" s="70"/>
      <c r="C4" s="272" t="s">
        <v>451</v>
      </c>
      <c r="D4" s="272"/>
      <c r="E4" s="272"/>
      <c r="F4" s="272"/>
      <c r="G4" s="272"/>
      <c r="H4" s="272"/>
      <c r="I4" s="272"/>
    </row>
    <row r="5" spans="1:9" ht="34.15" customHeight="1" x14ac:dyDescent="0.3">
      <c r="A5" s="69" t="s">
        <v>18</v>
      </c>
      <c r="B5" s="70"/>
      <c r="C5" s="272" t="s">
        <v>150</v>
      </c>
      <c r="D5" s="272"/>
      <c r="E5" s="272"/>
      <c r="F5" s="272"/>
      <c r="G5" s="272"/>
      <c r="H5" s="272"/>
      <c r="I5" s="272"/>
    </row>
    <row r="6" spans="1:9" ht="34.15" customHeight="1" x14ac:dyDescent="0.3">
      <c r="A6" s="254" t="s">
        <v>21</v>
      </c>
      <c r="B6" s="254"/>
      <c r="C6" s="254"/>
      <c r="D6" s="254"/>
      <c r="E6" s="254"/>
      <c r="F6" s="254"/>
      <c r="G6" s="254"/>
      <c r="H6" s="273" t="s">
        <v>153</v>
      </c>
      <c r="I6" s="273"/>
    </row>
    <row r="7" spans="1:9" ht="27" customHeight="1" x14ac:dyDescent="0.3">
      <c r="A7" s="270" t="s">
        <v>57</v>
      </c>
      <c r="B7" s="270"/>
      <c r="C7" s="270"/>
      <c r="D7" s="270"/>
      <c r="E7" s="270"/>
      <c r="F7" s="270"/>
      <c r="G7" s="270"/>
      <c r="H7" s="204">
        <f>I21</f>
        <v>99999.599999999991</v>
      </c>
      <c r="I7" s="204"/>
    </row>
    <row r="8" spans="1:9" ht="21" hidden="1" customHeight="1" x14ac:dyDescent="0.3">
      <c r="A8" s="270" t="s">
        <v>58</v>
      </c>
      <c r="B8" s="270"/>
      <c r="C8" s="270"/>
      <c r="D8" s="270"/>
      <c r="E8" s="71"/>
      <c r="F8" s="71"/>
      <c r="G8" s="12"/>
      <c r="H8" s="206"/>
      <c r="I8" s="206"/>
    </row>
    <row r="9" spans="1:9" ht="27.75" hidden="1" customHeight="1" x14ac:dyDescent="0.3">
      <c r="A9" s="270" t="s">
        <v>59</v>
      </c>
      <c r="B9" s="270"/>
      <c r="C9" s="270"/>
      <c r="D9" s="270"/>
      <c r="E9" s="71"/>
      <c r="F9" s="71"/>
      <c r="G9" s="12"/>
      <c r="H9" s="206"/>
      <c r="I9" s="206"/>
    </row>
    <row r="10" spans="1:9" ht="27" customHeight="1" x14ac:dyDescent="0.3">
      <c r="A10" s="269" t="s">
        <v>22</v>
      </c>
      <c r="B10" s="269"/>
      <c r="C10" s="269"/>
      <c r="D10" s="269"/>
      <c r="E10" s="269"/>
      <c r="F10" s="269"/>
      <c r="G10" s="269"/>
      <c r="H10" s="204">
        <f>H7</f>
        <v>99999.599999999991</v>
      </c>
      <c r="I10" s="204"/>
    </row>
    <row r="11" spans="1:9" ht="26.25" customHeight="1" x14ac:dyDescent="0.3">
      <c r="A11" s="254" t="s">
        <v>19</v>
      </c>
      <c r="B11" s="254"/>
      <c r="C11" s="254"/>
      <c r="D11" s="254"/>
      <c r="E11" s="254"/>
      <c r="F11" s="254"/>
      <c r="G11" s="254"/>
      <c r="H11" s="254"/>
      <c r="I11" s="254"/>
    </row>
    <row r="12" spans="1:9" ht="24" customHeight="1" x14ac:dyDescent="0.3">
      <c r="A12" s="255" t="s">
        <v>452</v>
      </c>
      <c r="B12" s="255"/>
      <c r="C12" s="255"/>
      <c r="D12" s="255"/>
      <c r="E12" s="255"/>
      <c r="F12" s="255"/>
      <c r="G12" s="255"/>
      <c r="H12" s="255"/>
      <c r="I12" s="255"/>
    </row>
    <row r="13" spans="1:9" ht="32.25" customHeight="1" x14ac:dyDescent="0.3">
      <c r="A13" s="254" t="s">
        <v>20</v>
      </c>
      <c r="B13" s="254"/>
      <c r="C13" s="254"/>
      <c r="D13" s="254"/>
      <c r="E13" s="254"/>
      <c r="F13" s="254"/>
      <c r="G13" s="254"/>
      <c r="H13" s="254"/>
      <c r="I13" s="254"/>
    </row>
    <row r="14" spans="1:9" ht="81" customHeight="1" x14ac:dyDescent="0.3">
      <c r="A14" s="255" t="s">
        <v>523</v>
      </c>
      <c r="B14" s="255"/>
      <c r="C14" s="255"/>
      <c r="D14" s="255"/>
      <c r="E14" s="255"/>
      <c r="F14" s="255"/>
      <c r="G14" s="255"/>
      <c r="H14" s="255"/>
      <c r="I14" s="255"/>
    </row>
    <row r="15" spans="1:9" ht="27.6" customHeight="1" x14ac:dyDescent="0.3">
      <c r="A15" s="254" t="s">
        <v>1</v>
      </c>
      <c r="B15" s="254"/>
      <c r="C15" s="254"/>
      <c r="D15" s="254"/>
      <c r="E15" s="254"/>
      <c r="F15" s="254"/>
      <c r="G15" s="256" t="s">
        <v>28</v>
      </c>
      <c r="H15" s="256"/>
      <c r="I15" s="256"/>
    </row>
    <row r="16" spans="1:9" ht="48.75" customHeight="1" x14ac:dyDescent="0.3">
      <c r="A16" s="254"/>
      <c r="B16" s="254"/>
      <c r="C16" s="254"/>
      <c r="D16" s="254"/>
      <c r="E16" s="254"/>
      <c r="F16" s="254"/>
      <c r="G16" s="72" t="s">
        <v>23</v>
      </c>
      <c r="H16" s="73" t="s">
        <v>35</v>
      </c>
      <c r="I16" s="73" t="s">
        <v>24</v>
      </c>
    </row>
    <row r="17" spans="1:9" ht="16.5" customHeight="1" x14ac:dyDescent="0.3">
      <c r="A17" s="389" t="s">
        <v>461</v>
      </c>
      <c r="B17" s="390"/>
      <c r="C17" s="390"/>
      <c r="D17" s="390"/>
      <c r="E17" s="390"/>
      <c r="F17" s="391"/>
      <c r="G17" s="293">
        <v>4</v>
      </c>
      <c r="H17" s="73">
        <v>2400</v>
      </c>
      <c r="I17" s="357">
        <f>G17*H17</f>
        <v>9600</v>
      </c>
    </row>
    <row r="18" spans="1:9" ht="16.5" customHeight="1" x14ac:dyDescent="0.3">
      <c r="A18" s="392"/>
      <c r="B18" s="393"/>
      <c r="C18" s="393"/>
      <c r="D18" s="393"/>
      <c r="E18" s="393"/>
      <c r="F18" s="394"/>
      <c r="G18" s="294"/>
      <c r="H18" s="73" t="s">
        <v>453</v>
      </c>
      <c r="I18" s="358"/>
    </row>
    <row r="19" spans="1:9" ht="16.5" customHeight="1" x14ac:dyDescent="0.3">
      <c r="A19" s="389" t="s">
        <v>462</v>
      </c>
      <c r="B19" s="390"/>
      <c r="C19" s="390"/>
      <c r="D19" s="390"/>
      <c r="E19" s="390"/>
      <c r="F19" s="391"/>
      <c r="G19" s="293">
        <v>75.332999999999998</v>
      </c>
      <c r="H19" s="73">
        <v>1200</v>
      </c>
      <c r="I19" s="357">
        <f>G19*H19</f>
        <v>90399.599999999991</v>
      </c>
    </row>
    <row r="20" spans="1:9" ht="16.5" customHeight="1" x14ac:dyDescent="0.3">
      <c r="A20" s="392"/>
      <c r="B20" s="393"/>
      <c r="C20" s="393"/>
      <c r="D20" s="393"/>
      <c r="E20" s="393"/>
      <c r="F20" s="394"/>
      <c r="G20" s="294"/>
      <c r="H20" s="73" t="s">
        <v>454</v>
      </c>
      <c r="I20" s="358"/>
    </row>
    <row r="21" spans="1:9" ht="22.5" customHeight="1" x14ac:dyDescent="0.3">
      <c r="A21" s="335" t="s">
        <v>174</v>
      </c>
      <c r="B21" s="335"/>
      <c r="C21" s="335"/>
      <c r="D21" s="335"/>
      <c r="E21" s="335"/>
      <c r="F21" s="335"/>
      <c r="G21" s="335"/>
      <c r="H21" s="335"/>
      <c r="I21" s="66">
        <f>SUM(I17:I20)</f>
        <v>99999.599999999991</v>
      </c>
    </row>
    <row r="22" spans="1:9" ht="32.450000000000003" customHeight="1" x14ac:dyDescent="0.3">
      <c r="A22" s="254" t="s">
        <v>25</v>
      </c>
      <c r="B22" s="254"/>
      <c r="C22" s="254"/>
      <c r="D22" s="254"/>
      <c r="E22" s="254"/>
      <c r="F22" s="254"/>
      <c r="G22" s="254"/>
      <c r="H22" s="254"/>
      <c r="I22" s="254"/>
    </row>
    <row r="23" spans="1:9" ht="39" customHeight="1" x14ac:dyDescent="0.3">
      <c r="A23" s="254" t="s">
        <v>1</v>
      </c>
      <c r="B23" s="254"/>
      <c r="C23" s="254"/>
      <c r="D23" s="254"/>
      <c r="E23" s="254"/>
      <c r="F23" s="74" t="s">
        <v>86</v>
      </c>
      <c r="G23" s="74" t="s">
        <v>32</v>
      </c>
      <c r="H23" s="74" t="s">
        <v>33</v>
      </c>
      <c r="I23" s="74" t="s">
        <v>34</v>
      </c>
    </row>
    <row r="24" spans="1:9" ht="30" customHeight="1" x14ac:dyDescent="0.3">
      <c r="A24" s="187" t="str">
        <f>C4</f>
        <v>მარტოხელა მშობლის სტატუსის მქონე და მარჩენალდაკარგულ პირებზე ფინანსური დახმარება</v>
      </c>
      <c r="B24" s="187"/>
      <c r="C24" s="187"/>
      <c r="D24" s="187"/>
      <c r="E24" s="187"/>
      <c r="F24" s="12" t="s">
        <v>31</v>
      </c>
      <c r="G24" s="75" t="s">
        <v>31</v>
      </c>
      <c r="H24" s="75" t="s">
        <v>31</v>
      </c>
      <c r="I24" s="75" t="s">
        <v>31</v>
      </c>
    </row>
    <row r="25" spans="1:9" ht="27" customHeight="1" x14ac:dyDescent="0.3">
      <c r="A25" s="254" t="s">
        <v>26</v>
      </c>
      <c r="B25" s="254"/>
      <c r="C25" s="254"/>
      <c r="D25" s="254"/>
      <c r="E25" s="254"/>
      <c r="F25" s="254"/>
      <c r="G25" s="254"/>
      <c r="H25" s="254"/>
      <c r="I25" s="254"/>
    </row>
    <row r="26" spans="1:9" ht="39" customHeight="1" x14ac:dyDescent="0.3">
      <c r="A26" s="277" t="s">
        <v>524</v>
      </c>
      <c r="B26" s="277"/>
      <c r="C26" s="277"/>
      <c r="D26" s="277"/>
      <c r="E26" s="277"/>
      <c r="F26" s="277"/>
      <c r="G26" s="277"/>
      <c r="H26" s="277"/>
      <c r="I26" s="277"/>
    </row>
    <row r="27" spans="1:9" ht="23.25" customHeight="1" x14ac:dyDescent="0.3">
      <c r="A27" s="76"/>
      <c r="B27" s="76"/>
      <c r="C27" s="76"/>
      <c r="D27" s="76"/>
      <c r="E27" s="76"/>
      <c r="F27" s="76"/>
      <c r="G27" s="77"/>
      <c r="H27" s="77"/>
      <c r="I27" s="77"/>
    </row>
    <row r="28" spans="1:9" ht="23.25" customHeight="1" x14ac:dyDescent="0.3">
      <c r="A28" s="239" t="s">
        <v>39</v>
      </c>
      <c r="B28" s="239"/>
      <c r="C28" s="239"/>
      <c r="D28" s="239"/>
      <c r="E28" s="74" t="s">
        <v>0</v>
      </c>
      <c r="F28" s="74" t="s">
        <v>44</v>
      </c>
      <c r="G28" s="74" t="s">
        <v>45</v>
      </c>
      <c r="H28" s="74" t="s">
        <v>46</v>
      </c>
      <c r="I28" s="74" t="s">
        <v>47</v>
      </c>
    </row>
    <row r="29" spans="1:9" ht="35.25" customHeight="1" x14ac:dyDescent="0.3">
      <c r="A29" s="187" t="str">
        <f>C4</f>
        <v>მარტოხელა მშობლის სტატუსის მქონე და მარჩენალდაკარგულ პირებზე ფინანსური დახმარება</v>
      </c>
      <c r="B29" s="187"/>
      <c r="C29" s="187"/>
      <c r="D29" s="187"/>
      <c r="E29" s="12">
        <v>110000</v>
      </c>
      <c r="F29" s="12">
        <f>H10</f>
        <v>99999.599999999991</v>
      </c>
      <c r="G29" s="12">
        <v>130000</v>
      </c>
      <c r="H29" s="12">
        <v>150000</v>
      </c>
      <c r="I29" s="12">
        <v>150000</v>
      </c>
    </row>
    <row r="30" spans="1:9" ht="23.25" customHeight="1" x14ac:dyDescent="0.3">
      <c r="A30" s="76"/>
      <c r="B30" s="76"/>
      <c r="C30" s="76"/>
      <c r="D30" s="76"/>
      <c r="E30" s="76"/>
      <c r="F30" s="76"/>
      <c r="G30" s="77"/>
      <c r="H30" s="77"/>
      <c r="I30" s="77"/>
    </row>
    <row r="31" spans="1:9" ht="36.75" customHeight="1" x14ac:dyDescent="0.3">
      <c r="A31" s="256" t="s">
        <v>42</v>
      </c>
      <c r="B31" s="256"/>
      <c r="C31" s="256"/>
      <c r="D31" s="338" t="s">
        <v>469</v>
      </c>
      <c r="E31" s="339"/>
      <c r="F31" s="339"/>
      <c r="G31" s="339"/>
      <c r="H31" s="339"/>
      <c r="I31" s="340"/>
    </row>
    <row r="32" spans="1:9" ht="26.25" customHeight="1" x14ac:dyDescent="0.3">
      <c r="A32" s="258" t="s">
        <v>169</v>
      </c>
      <c r="B32" s="258"/>
      <c r="C32" s="258"/>
      <c r="D32" s="258"/>
      <c r="E32" s="258"/>
      <c r="F32" s="258"/>
      <c r="G32" s="258"/>
      <c r="H32" s="258"/>
      <c r="I32" s="258"/>
    </row>
    <row r="33" spans="1:9" ht="159" customHeight="1" x14ac:dyDescent="0.3">
      <c r="A33" s="343" t="s">
        <v>494</v>
      </c>
      <c r="B33" s="343"/>
      <c r="C33" s="343"/>
      <c r="D33" s="343"/>
      <c r="E33" s="343"/>
      <c r="F33" s="343"/>
      <c r="G33" s="343"/>
      <c r="H33" s="343"/>
      <c r="I33" s="343"/>
    </row>
    <row r="34" spans="1:9" ht="27.75" customHeight="1" x14ac:dyDescent="0.3">
      <c r="A34" s="78"/>
      <c r="B34" s="78"/>
      <c r="C34" s="78"/>
      <c r="D34" s="79"/>
      <c r="E34" s="79"/>
      <c r="F34" s="79"/>
      <c r="G34" s="80"/>
      <c r="H34" s="80"/>
      <c r="I34" s="81"/>
    </row>
    <row r="35" spans="1:9" ht="27.75" customHeight="1" x14ac:dyDescent="0.3">
      <c r="A35" s="82"/>
      <c r="B35" s="239" t="s">
        <v>27</v>
      </c>
      <c r="C35" s="239"/>
      <c r="D35" s="239"/>
      <c r="E35" s="239"/>
      <c r="F35" s="239"/>
      <c r="G35" s="239"/>
      <c r="H35" s="239"/>
      <c r="I35" s="239"/>
    </row>
    <row r="36" spans="1:9" ht="51" customHeight="1" x14ac:dyDescent="0.3">
      <c r="A36" s="82" t="s">
        <v>38</v>
      </c>
      <c r="B36" s="74" t="s">
        <v>11</v>
      </c>
      <c r="C36" s="83" t="s">
        <v>49</v>
      </c>
      <c r="D36" s="84" t="s">
        <v>50</v>
      </c>
      <c r="E36" s="83" t="s">
        <v>12</v>
      </c>
      <c r="F36" s="83" t="s">
        <v>30</v>
      </c>
      <c r="G36" s="83" t="s">
        <v>36</v>
      </c>
      <c r="H36" s="83" t="s">
        <v>13</v>
      </c>
      <c r="I36" s="83" t="s">
        <v>14</v>
      </c>
    </row>
    <row r="37" spans="1:9" ht="79.5" customHeight="1" x14ac:dyDescent="0.3">
      <c r="A37" s="163" t="s">
        <v>524</v>
      </c>
      <c r="B37" s="17" t="s">
        <v>455</v>
      </c>
      <c r="C37" s="6" t="s">
        <v>456</v>
      </c>
      <c r="D37" s="6" t="s">
        <v>456</v>
      </c>
      <c r="E37" s="30" t="s">
        <v>23</v>
      </c>
      <c r="F37" s="31">
        <v>0.1</v>
      </c>
      <c r="G37" s="56" t="s">
        <v>150</v>
      </c>
      <c r="H37" s="30" t="s">
        <v>331</v>
      </c>
      <c r="I37" s="30" t="s">
        <v>449</v>
      </c>
    </row>
  </sheetData>
  <mergeCells count="42">
    <mergeCell ref="A32:I32"/>
    <mergeCell ref="A33:I33"/>
    <mergeCell ref="B35:I35"/>
    <mergeCell ref="A24:E24"/>
    <mergeCell ref="A25:I25"/>
    <mergeCell ref="A26:I26"/>
    <mergeCell ref="A28:D28"/>
    <mergeCell ref="A29:D29"/>
    <mergeCell ref="A31:C31"/>
    <mergeCell ref="D31:I31"/>
    <mergeCell ref="A23:E23"/>
    <mergeCell ref="A13:I13"/>
    <mergeCell ref="A14:I14"/>
    <mergeCell ref="A15:F16"/>
    <mergeCell ref="G15:I15"/>
    <mergeCell ref="A17:F18"/>
    <mergeCell ref="G17:G18"/>
    <mergeCell ref="I17:I18"/>
    <mergeCell ref="A19:F20"/>
    <mergeCell ref="G19:G20"/>
    <mergeCell ref="I19:I20"/>
    <mergeCell ref="A21:H21"/>
    <mergeCell ref="A22:I22"/>
    <mergeCell ref="A12:I12"/>
    <mergeCell ref="C5:I5"/>
    <mergeCell ref="A6:G6"/>
    <mergeCell ref="H6:I6"/>
    <mergeCell ref="A7:G7"/>
    <mergeCell ref="H7:I7"/>
    <mergeCell ref="A8:D8"/>
    <mergeCell ref="H8:I8"/>
    <mergeCell ref="A9:D9"/>
    <mergeCell ref="H9:I9"/>
    <mergeCell ref="A10:G10"/>
    <mergeCell ref="H10:I10"/>
    <mergeCell ref="A11:I11"/>
    <mergeCell ref="C4:I4"/>
    <mergeCell ref="B1:F1"/>
    <mergeCell ref="A2:B2"/>
    <mergeCell ref="C2:I2"/>
    <mergeCell ref="A3:G3"/>
    <mergeCell ref="H3:I3"/>
  </mergeCells>
  <printOptions horizontalCentered="1"/>
  <pageMargins left="0.25" right="0.25" top="0.75" bottom="0.75" header="0.3" footer="0.3"/>
  <pageSetup paperSize="9" scale="62" orientation="landscape" r:id="rId1"/>
  <rowBreaks count="1" manualBreakCount="1">
    <brk id="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F8E7A-3969-4CFE-8B96-181A55EDA4E6}">
  <dimension ref="A1:I64"/>
  <sheetViews>
    <sheetView view="pageBreakPreview" topLeftCell="A62" zoomScaleNormal="100" zoomScaleSheetLayoutView="100" workbookViewId="0">
      <selection activeCell="A62" sqref="A62:A64"/>
    </sheetView>
  </sheetViews>
  <sheetFormatPr defaultColWidth="9.140625" defaultRowHeight="15" x14ac:dyDescent="0.3"/>
  <cols>
    <col min="1" max="1" width="42" style="1" customWidth="1"/>
    <col min="2" max="2" width="35.42578125" style="1" customWidth="1"/>
    <col min="3" max="3" width="14.28515625" style="1" customWidth="1"/>
    <col min="4" max="5" width="13" style="1" customWidth="1"/>
    <col min="6" max="6" width="12.42578125" style="1" customWidth="1"/>
    <col min="7" max="7" width="12.28515625" style="1" customWidth="1"/>
    <col min="8" max="8" width="11.28515625" style="1" customWidth="1"/>
    <col min="9" max="9" width="12.28515625" style="1" customWidth="1"/>
    <col min="10" max="16384" width="9.140625" style="1"/>
  </cols>
  <sheetData>
    <row r="1" spans="1:9" x14ac:dyDescent="0.3">
      <c r="B1" s="167"/>
      <c r="C1" s="167"/>
      <c r="D1" s="167"/>
      <c r="E1" s="167"/>
      <c r="F1" s="167"/>
    </row>
    <row r="2" spans="1:9" ht="31.15" customHeight="1" x14ac:dyDescent="0.3">
      <c r="A2" s="180" t="s">
        <v>15</v>
      </c>
      <c r="B2" s="180"/>
      <c r="C2" s="186" t="s">
        <v>54</v>
      </c>
      <c r="D2" s="186"/>
      <c r="E2" s="186"/>
      <c r="F2" s="186"/>
      <c r="G2" s="186"/>
      <c r="H2" s="186"/>
      <c r="I2" s="186"/>
    </row>
    <row r="3" spans="1:9" ht="30.6" customHeight="1" x14ac:dyDescent="0.3">
      <c r="A3" s="165" t="s">
        <v>16</v>
      </c>
      <c r="B3" s="165"/>
      <c r="C3" s="165"/>
      <c r="D3" s="165"/>
      <c r="E3" s="165"/>
      <c r="F3" s="165"/>
      <c r="G3" s="165"/>
      <c r="H3" s="203" t="s">
        <v>154</v>
      </c>
      <c r="I3" s="203"/>
    </row>
    <row r="4" spans="1:9" ht="32.450000000000003" customHeight="1" x14ac:dyDescent="0.3">
      <c r="A4" s="5" t="s">
        <v>17</v>
      </c>
      <c r="B4" s="15"/>
      <c r="C4" s="186" t="s">
        <v>56</v>
      </c>
      <c r="D4" s="186"/>
      <c r="E4" s="186"/>
      <c r="F4" s="186"/>
      <c r="G4" s="186"/>
      <c r="H4" s="186"/>
      <c r="I4" s="186"/>
    </row>
    <row r="5" spans="1:9" ht="34.15" customHeight="1" x14ac:dyDescent="0.3">
      <c r="A5" s="5" t="s">
        <v>18</v>
      </c>
      <c r="B5" s="15"/>
      <c r="C5" s="186" t="s">
        <v>150</v>
      </c>
      <c r="D5" s="186"/>
      <c r="E5" s="186"/>
      <c r="F5" s="186"/>
      <c r="G5" s="186"/>
      <c r="H5" s="186"/>
      <c r="I5" s="186"/>
    </row>
    <row r="6" spans="1:9" ht="34.15" customHeight="1" x14ac:dyDescent="0.3">
      <c r="A6" s="165" t="s">
        <v>21</v>
      </c>
      <c r="B6" s="165"/>
      <c r="C6" s="165"/>
      <c r="D6" s="165"/>
      <c r="E6" s="165"/>
      <c r="F6" s="165"/>
      <c r="G6" s="165"/>
      <c r="H6" s="170" t="s">
        <v>153</v>
      </c>
      <c r="I6" s="170"/>
    </row>
    <row r="7" spans="1:9" ht="27" customHeight="1" x14ac:dyDescent="0.3">
      <c r="A7" s="205" t="s">
        <v>57</v>
      </c>
      <c r="B7" s="205"/>
      <c r="C7" s="205"/>
      <c r="D7" s="205"/>
      <c r="E7" s="205"/>
      <c r="F7" s="205"/>
      <c r="G7" s="205"/>
      <c r="H7" s="204">
        <f>I17+I40+I46+I49</f>
        <v>243999.95600000001</v>
      </c>
      <c r="I7" s="204"/>
    </row>
    <row r="8" spans="1:9" ht="21" hidden="1" customHeight="1" x14ac:dyDescent="0.3">
      <c r="A8" s="205" t="s">
        <v>58</v>
      </c>
      <c r="B8" s="205"/>
      <c r="C8" s="205"/>
      <c r="D8" s="205"/>
      <c r="E8" s="4"/>
      <c r="F8" s="4"/>
      <c r="G8" s="4"/>
      <c r="H8" s="206"/>
      <c r="I8" s="206"/>
    </row>
    <row r="9" spans="1:9" ht="27.75" hidden="1" customHeight="1" x14ac:dyDescent="0.3">
      <c r="A9" s="205" t="s">
        <v>59</v>
      </c>
      <c r="B9" s="205"/>
      <c r="C9" s="205"/>
      <c r="D9" s="205"/>
      <c r="E9" s="4"/>
      <c r="F9" s="4"/>
      <c r="G9" s="4"/>
      <c r="H9" s="206"/>
      <c r="I9" s="206"/>
    </row>
    <row r="10" spans="1:9" ht="27" customHeight="1" x14ac:dyDescent="0.3">
      <c r="A10" s="233" t="s">
        <v>22</v>
      </c>
      <c r="B10" s="233"/>
      <c r="C10" s="233"/>
      <c r="D10" s="233"/>
      <c r="E10" s="233"/>
      <c r="F10" s="233"/>
      <c r="G10" s="233"/>
      <c r="H10" s="204">
        <f>H7</f>
        <v>243999.95600000001</v>
      </c>
      <c r="I10" s="204"/>
    </row>
    <row r="11" spans="1:9" ht="26.25" customHeight="1" x14ac:dyDescent="0.3">
      <c r="A11" s="165" t="s">
        <v>19</v>
      </c>
      <c r="B11" s="165"/>
      <c r="C11" s="165"/>
      <c r="D11" s="165"/>
      <c r="E11" s="165"/>
      <c r="F11" s="165"/>
      <c r="G11" s="165"/>
      <c r="H11" s="165"/>
      <c r="I11" s="165"/>
    </row>
    <row r="12" spans="1:9" ht="49.5" customHeight="1" x14ac:dyDescent="0.3">
      <c r="A12" s="202" t="s">
        <v>87</v>
      </c>
      <c r="B12" s="202"/>
      <c r="C12" s="202"/>
      <c r="D12" s="202"/>
      <c r="E12" s="202"/>
      <c r="F12" s="202"/>
      <c r="G12" s="202"/>
      <c r="H12" s="202"/>
      <c r="I12" s="202"/>
    </row>
    <row r="13" spans="1:9" ht="32.25" customHeight="1" x14ac:dyDescent="0.3">
      <c r="A13" s="165" t="s">
        <v>20</v>
      </c>
      <c r="B13" s="165"/>
      <c r="C13" s="165"/>
      <c r="D13" s="165"/>
      <c r="E13" s="165"/>
      <c r="F13" s="165"/>
      <c r="G13" s="165"/>
      <c r="H13" s="165"/>
      <c r="I13" s="165"/>
    </row>
    <row r="14" spans="1:9" ht="122.25" customHeight="1" x14ac:dyDescent="0.3">
      <c r="A14" s="202" t="s">
        <v>88</v>
      </c>
      <c r="B14" s="202"/>
      <c r="C14" s="202"/>
      <c r="D14" s="202"/>
      <c r="E14" s="202"/>
      <c r="F14" s="202"/>
      <c r="G14" s="202"/>
      <c r="H14" s="202"/>
      <c r="I14" s="202"/>
    </row>
    <row r="15" spans="1:9" ht="27.6" customHeight="1" x14ac:dyDescent="0.3">
      <c r="A15" s="165" t="s">
        <v>1</v>
      </c>
      <c r="B15" s="165"/>
      <c r="C15" s="165"/>
      <c r="D15" s="165"/>
      <c r="E15" s="165"/>
      <c r="F15" s="165"/>
      <c r="G15" s="168" t="s">
        <v>28</v>
      </c>
      <c r="H15" s="168"/>
      <c r="I15" s="168"/>
    </row>
    <row r="16" spans="1:9" ht="48.75" customHeight="1" x14ac:dyDescent="0.3">
      <c r="A16" s="165"/>
      <c r="B16" s="165"/>
      <c r="C16" s="165"/>
      <c r="D16" s="165"/>
      <c r="E16" s="165"/>
      <c r="F16" s="165"/>
      <c r="G16" s="13" t="s">
        <v>23</v>
      </c>
      <c r="H16" s="2" t="s">
        <v>35</v>
      </c>
      <c r="I16" s="2" t="s">
        <v>24</v>
      </c>
    </row>
    <row r="17" spans="1:9" ht="23.25" customHeight="1" x14ac:dyDescent="0.3">
      <c r="A17" s="228" t="s">
        <v>138</v>
      </c>
      <c r="B17" s="228"/>
      <c r="C17" s="228"/>
      <c r="D17" s="228"/>
      <c r="E17" s="228"/>
      <c r="F17" s="228"/>
      <c r="G17" s="231">
        <v>40</v>
      </c>
      <c r="H17" s="2">
        <v>5280</v>
      </c>
      <c r="I17" s="232">
        <f>G17*H17</f>
        <v>211200</v>
      </c>
    </row>
    <row r="18" spans="1:9" ht="23.25" customHeight="1" x14ac:dyDescent="0.3">
      <c r="A18" s="228"/>
      <c r="B18" s="228"/>
      <c r="C18" s="228"/>
      <c r="D18" s="228"/>
      <c r="E18" s="228"/>
      <c r="F18" s="228"/>
      <c r="G18" s="231"/>
      <c r="H18" s="2" t="s">
        <v>89</v>
      </c>
      <c r="I18" s="232"/>
    </row>
    <row r="19" spans="1:9" ht="30.75" customHeight="1" x14ac:dyDescent="0.3">
      <c r="A19" s="228" t="s">
        <v>60</v>
      </c>
      <c r="B19" s="229"/>
      <c r="C19" s="229"/>
      <c r="D19" s="229"/>
      <c r="E19" s="229"/>
      <c r="F19" s="228"/>
      <c r="G19" s="228"/>
      <c r="H19" s="228"/>
      <c r="I19" s="228"/>
    </row>
    <row r="20" spans="1:9" ht="30.75" customHeight="1" x14ac:dyDescent="0.3">
      <c r="A20" s="32" t="s">
        <v>96</v>
      </c>
      <c r="B20" s="34" t="s">
        <v>97</v>
      </c>
      <c r="C20" s="35"/>
      <c r="D20" s="35"/>
      <c r="E20" s="36"/>
      <c r="F20" s="33" t="s">
        <v>63</v>
      </c>
      <c r="G20" s="17">
        <v>9600</v>
      </c>
      <c r="H20" s="48">
        <v>0.05</v>
      </c>
      <c r="I20" s="17">
        <f>G20*H20</f>
        <v>480</v>
      </c>
    </row>
    <row r="21" spans="1:9" ht="30.75" customHeight="1" x14ac:dyDescent="0.3">
      <c r="A21" s="32" t="s">
        <v>64</v>
      </c>
      <c r="B21" s="34" t="s">
        <v>65</v>
      </c>
      <c r="C21" s="37"/>
      <c r="D21" s="37"/>
      <c r="E21" s="38"/>
      <c r="F21" s="33" t="s">
        <v>63</v>
      </c>
      <c r="G21" s="17">
        <v>1440</v>
      </c>
      <c r="H21" s="48" t="s">
        <v>122</v>
      </c>
      <c r="I21" s="17">
        <f t="shared" ref="I21:I39" si="0">G21*H21</f>
        <v>144</v>
      </c>
    </row>
    <row r="22" spans="1:9" ht="30.75" customHeight="1" x14ac:dyDescent="0.3">
      <c r="A22" s="32" t="s">
        <v>98</v>
      </c>
      <c r="B22" s="34" t="s">
        <v>66</v>
      </c>
      <c r="C22" s="37"/>
      <c r="D22" s="37"/>
      <c r="E22" s="38"/>
      <c r="F22" s="33" t="s">
        <v>67</v>
      </c>
      <c r="G22" s="17">
        <v>2400</v>
      </c>
      <c r="H22" s="48">
        <v>1.5</v>
      </c>
      <c r="I22" s="17">
        <f t="shared" si="0"/>
        <v>3600</v>
      </c>
    </row>
    <row r="23" spans="1:9" ht="30.75" customHeight="1" x14ac:dyDescent="0.3">
      <c r="A23" s="32" t="s">
        <v>99</v>
      </c>
      <c r="B23" s="34" t="s">
        <v>100</v>
      </c>
      <c r="C23" s="37"/>
      <c r="D23" s="37"/>
      <c r="E23" s="38"/>
      <c r="F23" s="33" t="s">
        <v>63</v>
      </c>
      <c r="G23" s="17">
        <v>3200</v>
      </c>
      <c r="H23" s="48" t="s">
        <v>120</v>
      </c>
      <c r="I23" s="17">
        <f t="shared" si="0"/>
        <v>1920</v>
      </c>
    </row>
    <row r="24" spans="1:9" ht="30.75" customHeight="1" x14ac:dyDescent="0.3">
      <c r="A24" s="32" t="s">
        <v>101</v>
      </c>
      <c r="B24" s="34" t="s">
        <v>68</v>
      </c>
      <c r="C24" s="37"/>
      <c r="D24" s="37"/>
      <c r="E24" s="38"/>
      <c r="F24" s="33" t="s">
        <v>67</v>
      </c>
      <c r="G24" s="17">
        <v>2400</v>
      </c>
      <c r="H24" s="48">
        <v>1</v>
      </c>
      <c r="I24" s="17">
        <f t="shared" si="0"/>
        <v>2400</v>
      </c>
    </row>
    <row r="25" spans="1:9" ht="30.75" customHeight="1" x14ac:dyDescent="0.3">
      <c r="A25" s="32" t="s">
        <v>102</v>
      </c>
      <c r="B25" s="34" t="s">
        <v>103</v>
      </c>
      <c r="C25" s="37"/>
      <c r="D25" s="37"/>
      <c r="E25" s="38"/>
      <c r="F25" s="33" t="s">
        <v>63</v>
      </c>
      <c r="G25" s="17">
        <v>4800</v>
      </c>
      <c r="H25" s="48" t="s">
        <v>121</v>
      </c>
      <c r="I25" s="17">
        <f t="shared" si="0"/>
        <v>1728</v>
      </c>
    </row>
    <row r="26" spans="1:9" ht="30.75" customHeight="1" x14ac:dyDescent="0.3">
      <c r="A26" s="32" t="s">
        <v>61</v>
      </c>
      <c r="B26" s="34" t="s">
        <v>62</v>
      </c>
      <c r="C26" s="37"/>
      <c r="D26" s="37"/>
      <c r="E26" s="38"/>
      <c r="F26" s="33" t="s">
        <v>63</v>
      </c>
      <c r="G26" s="17">
        <v>9600</v>
      </c>
      <c r="H26" s="48" t="s">
        <v>122</v>
      </c>
      <c r="I26" s="17">
        <f t="shared" si="0"/>
        <v>960</v>
      </c>
    </row>
    <row r="27" spans="1:9" ht="30.75" customHeight="1" x14ac:dyDescent="0.3">
      <c r="A27" s="32" t="s">
        <v>104</v>
      </c>
      <c r="B27" s="34" t="s">
        <v>105</v>
      </c>
      <c r="C27" s="37"/>
      <c r="D27" s="37"/>
      <c r="E27" s="38"/>
      <c r="F27" s="33" t="s">
        <v>63</v>
      </c>
      <c r="G27" s="17">
        <v>3200</v>
      </c>
      <c r="H27" s="48" t="s">
        <v>122</v>
      </c>
      <c r="I27" s="17">
        <f t="shared" si="0"/>
        <v>320</v>
      </c>
    </row>
    <row r="28" spans="1:9" ht="30.75" customHeight="1" x14ac:dyDescent="0.3">
      <c r="A28" s="32" t="s">
        <v>106</v>
      </c>
      <c r="B28" s="34" t="s">
        <v>69</v>
      </c>
      <c r="C28" s="37"/>
      <c r="D28" s="37"/>
      <c r="E28" s="38"/>
      <c r="F28" s="33" t="s">
        <v>63</v>
      </c>
      <c r="G28" s="17">
        <v>3200</v>
      </c>
      <c r="H28" s="48" t="s">
        <v>471</v>
      </c>
      <c r="I28" s="17">
        <f t="shared" si="0"/>
        <v>680</v>
      </c>
    </row>
    <row r="29" spans="1:9" ht="30.75" customHeight="1" x14ac:dyDescent="0.3">
      <c r="A29" s="32" t="s">
        <v>107</v>
      </c>
      <c r="B29" s="34" t="s">
        <v>108</v>
      </c>
      <c r="C29" s="37"/>
      <c r="D29" s="37"/>
      <c r="E29" s="38"/>
      <c r="F29" s="33" t="s">
        <v>63</v>
      </c>
      <c r="G29" s="17">
        <v>4800</v>
      </c>
      <c r="H29" s="48" t="s">
        <v>122</v>
      </c>
      <c r="I29" s="17">
        <f t="shared" si="0"/>
        <v>480</v>
      </c>
    </row>
    <row r="30" spans="1:9" ht="30.75" customHeight="1" x14ac:dyDescent="0.3">
      <c r="A30" s="32" t="s">
        <v>109</v>
      </c>
      <c r="B30" s="34" t="s">
        <v>70</v>
      </c>
      <c r="C30" s="37"/>
      <c r="D30" s="37"/>
      <c r="E30" s="38"/>
      <c r="F30" s="33" t="s">
        <v>63</v>
      </c>
      <c r="G30" s="17">
        <v>4800</v>
      </c>
      <c r="H30" s="48" t="s">
        <v>122</v>
      </c>
      <c r="I30" s="17">
        <f t="shared" si="0"/>
        <v>480</v>
      </c>
    </row>
    <row r="31" spans="1:9" ht="30.75" customHeight="1" x14ac:dyDescent="0.3">
      <c r="A31" s="32" t="s">
        <v>110</v>
      </c>
      <c r="B31" s="39" t="s">
        <v>71</v>
      </c>
      <c r="C31" s="40"/>
      <c r="D31" s="40"/>
      <c r="E31" s="41"/>
      <c r="F31" s="33" t="s">
        <v>63</v>
      </c>
      <c r="G31" s="17">
        <v>9600</v>
      </c>
      <c r="H31" s="48" t="s">
        <v>123</v>
      </c>
      <c r="I31" s="17">
        <f t="shared" si="0"/>
        <v>1920</v>
      </c>
    </row>
    <row r="32" spans="1:9" ht="30.75" customHeight="1" x14ac:dyDescent="0.3">
      <c r="A32" s="32" t="s">
        <v>111</v>
      </c>
      <c r="B32" s="39" t="s">
        <v>72</v>
      </c>
      <c r="C32" s="40"/>
      <c r="D32" s="40"/>
      <c r="E32" s="41"/>
      <c r="F32" s="33" t="s">
        <v>67</v>
      </c>
      <c r="G32" s="17">
        <v>1440</v>
      </c>
      <c r="H32" s="48">
        <v>1</v>
      </c>
      <c r="I32" s="17">
        <f t="shared" si="0"/>
        <v>1440</v>
      </c>
    </row>
    <row r="33" spans="1:9" ht="30.75" customHeight="1" x14ac:dyDescent="0.3">
      <c r="A33" s="32" t="s">
        <v>112</v>
      </c>
      <c r="B33" s="39" t="s">
        <v>72</v>
      </c>
      <c r="C33" s="40"/>
      <c r="D33" s="40"/>
      <c r="E33" s="41"/>
      <c r="F33" s="33" t="s">
        <v>63</v>
      </c>
      <c r="G33" s="17">
        <v>9600</v>
      </c>
      <c r="H33" s="48" t="s">
        <v>124</v>
      </c>
      <c r="I33" s="17">
        <f t="shared" si="0"/>
        <v>4800</v>
      </c>
    </row>
    <row r="34" spans="1:9" ht="30.75" customHeight="1" x14ac:dyDescent="0.3">
      <c r="A34" s="32" t="s">
        <v>113</v>
      </c>
      <c r="B34" s="39" t="s">
        <v>73</v>
      </c>
      <c r="C34" s="40"/>
      <c r="D34" s="40"/>
      <c r="E34" s="41"/>
      <c r="F34" s="33" t="s">
        <v>63</v>
      </c>
      <c r="G34" s="17">
        <v>4800</v>
      </c>
      <c r="H34" s="48" t="s">
        <v>131</v>
      </c>
      <c r="I34" s="17">
        <f t="shared" si="0"/>
        <v>239.04</v>
      </c>
    </row>
    <row r="35" spans="1:9" ht="30.75" customHeight="1" x14ac:dyDescent="0.3">
      <c r="A35" s="218" t="s">
        <v>74</v>
      </c>
      <c r="B35" s="45" t="s">
        <v>114</v>
      </c>
      <c r="C35" s="40"/>
      <c r="D35" s="40"/>
      <c r="E35" s="41"/>
      <c r="F35" s="219" t="s">
        <v>75</v>
      </c>
      <c r="G35" s="215">
        <v>960</v>
      </c>
      <c r="H35" s="220" t="s">
        <v>125</v>
      </c>
      <c r="I35" s="215">
        <f t="shared" si="0"/>
        <v>739.2</v>
      </c>
    </row>
    <row r="36" spans="1:9" ht="30.75" customHeight="1" x14ac:dyDescent="0.3">
      <c r="A36" s="218"/>
      <c r="B36" s="46" t="s">
        <v>115</v>
      </c>
      <c r="C36" s="37"/>
      <c r="D36" s="37"/>
      <c r="E36" s="38"/>
      <c r="F36" s="219"/>
      <c r="G36" s="215"/>
      <c r="H36" s="220"/>
      <c r="I36" s="215">
        <f t="shared" si="0"/>
        <v>0</v>
      </c>
    </row>
    <row r="37" spans="1:9" ht="30.75" customHeight="1" x14ac:dyDescent="0.3">
      <c r="A37" s="32" t="s">
        <v>76</v>
      </c>
      <c r="B37" s="42" t="s">
        <v>77</v>
      </c>
      <c r="C37" s="43"/>
      <c r="D37" s="43"/>
      <c r="E37" s="44"/>
      <c r="F37" s="33" t="s">
        <v>75</v>
      </c>
      <c r="G37" s="17">
        <v>480</v>
      </c>
      <c r="H37" s="48" t="s">
        <v>132</v>
      </c>
      <c r="I37" s="17">
        <f t="shared" si="0"/>
        <v>288.43200000000002</v>
      </c>
    </row>
    <row r="38" spans="1:9" ht="30.75" customHeight="1" x14ac:dyDescent="0.3">
      <c r="A38" s="32" t="s">
        <v>116</v>
      </c>
      <c r="B38" s="42" t="s">
        <v>117</v>
      </c>
      <c r="C38" s="43"/>
      <c r="D38" s="43"/>
      <c r="E38" s="44"/>
      <c r="F38" s="33" t="s">
        <v>75</v>
      </c>
      <c r="G38" s="17">
        <v>240</v>
      </c>
      <c r="H38" s="48" t="s">
        <v>130</v>
      </c>
      <c r="I38" s="17">
        <f t="shared" si="0"/>
        <v>1849.2</v>
      </c>
    </row>
    <row r="39" spans="1:9" ht="30.75" customHeight="1" x14ac:dyDescent="0.3">
      <c r="A39" s="32" t="s">
        <v>118</v>
      </c>
      <c r="B39" s="42" t="s">
        <v>119</v>
      </c>
      <c r="C39" s="43"/>
      <c r="D39" s="43"/>
      <c r="E39" s="44"/>
      <c r="F39" s="33" t="s">
        <v>75</v>
      </c>
      <c r="G39" s="17">
        <v>480</v>
      </c>
      <c r="H39" s="48" t="s">
        <v>133</v>
      </c>
      <c r="I39" s="17">
        <f t="shared" si="0"/>
        <v>572.11199999999997</v>
      </c>
    </row>
    <row r="40" spans="1:9" ht="30.75" customHeight="1" x14ac:dyDescent="0.3">
      <c r="A40" s="230" t="s">
        <v>40</v>
      </c>
      <c r="B40" s="230"/>
      <c r="C40" s="230"/>
      <c r="D40" s="230"/>
      <c r="E40" s="230"/>
      <c r="F40" s="230"/>
      <c r="G40" s="230"/>
      <c r="H40" s="230"/>
      <c r="I40" s="152">
        <f>SUM(I20:I39)</f>
        <v>25039.984000000004</v>
      </c>
    </row>
    <row r="41" spans="1:9" ht="30.75" customHeight="1" x14ac:dyDescent="0.3">
      <c r="A41" s="229" t="s">
        <v>78</v>
      </c>
      <c r="B41" s="229"/>
      <c r="C41" s="229"/>
      <c r="D41" s="229"/>
      <c r="E41" s="229"/>
      <c r="F41" s="228"/>
      <c r="G41" s="228"/>
      <c r="H41" s="228"/>
      <c r="I41" s="228"/>
    </row>
    <row r="42" spans="1:9" ht="30.75" customHeight="1" x14ac:dyDescent="0.3">
      <c r="A42" s="221" t="s">
        <v>79</v>
      </c>
      <c r="B42" s="222"/>
      <c r="C42" s="216"/>
      <c r="D42" s="216"/>
      <c r="E42" s="217"/>
      <c r="F42" s="20" t="s">
        <v>80</v>
      </c>
      <c r="G42" s="17">
        <v>960</v>
      </c>
      <c r="H42" s="17">
        <v>1</v>
      </c>
      <c r="I42" s="18">
        <f t="shared" ref="I42" si="1">G42*H42</f>
        <v>960</v>
      </c>
    </row>
    <row r="43" spans="1:9" ht="30.75" customHeight="1" x14ac:dyDescent="0.3">
      <c r="A43" s="221" t="s">
        <v>127</v>
      </c>
      <c r="B43" s="222"/>
      <c r="C43" s="216"/>
      <c r="D43" s="216"/>
      <c r="E43" s="217"/>
      <c r="F43" s="20" t="s">
        <v>126</v>
      </c>
      <c r="G43" s="17">
        <v>860</v>
      </c>
      <c r="H43" s="47">
        <v>0.13020000000000001</v>
      </c>
      <c r="I43" s="18">
        <f>G43*H43</f>
        <v>111.97200000000001</v>
      </c>
    </row>
    <row r="44" spans="1:9" ht="30.75" customHeight="1" x14ac:dyDescent="0.3">
      <c r="A44" s="207" t="s">
        <v>81</v>
      </c>
      <c r="B44" s="208"/>
      <c r="C44" s="209"/>
      <c r="D44" s="209"/>
      <c r="E44" s="210"/>
      <c r="F44" s="20" t="s">
        <v>80</v>
      </c>
      <c r="G44" s="17">
        <v>960</v>
      </c>
      <c r="H44" s="17">
        <v>1.8</v>
      </c>
      <c r="I44" s="18">
        <f t="shared" ref="I44:I45" si="2">G44*H44</f>
        <v>1728</v>
      </c>
    </row>
    <row r="45" spans="1:9" ht="30.75" customHeight="1" x14ac:dyDescent="0.3">
      <c r="A45" s="211" t="s">
        <v>82</v>
      </c>
      <c r="B45" s="212"/>
      <c r="C45" s="213"/>
      <c r="D45" s="213"/>
      <c r="E45" s="214"/>
      <c r="F45" s="20" t="s">
        <v>80</v>
      </c>
      <c r="G45" s="17">
        <v>4800</v>
      </c>
      <c r="H45" s="17">
        <v>0.2</v>
      </c>
      <c r="I45" s="18">
        <f t="shared" si="2"/>
        <v>960</v>
      </c>
    </row>
    <row r="46" spans="1:9" ht="24.75" customHeight="1" x14ac:dyDescent="0.3">
      <c r="A46" s="234" t="s">
        <v>40</v>
      </c>
      <c r="B46" s="234"/>
      <c r="C46" s="234"/>
      <c r="D46" s="234"/>
      <c r="E46" s="234"/>
      <c r="F46" s="230"/>
      <c r="G46" s="230"/>
      <c r="H46" s="230"/>
      <c r="I46" s="152">
        <f>SUM(I42:I45)</f>
        <v>3759.9719999999998</v>
      </c>
    </row>
    <row r="47" spans="1:9" ht="24.75" customHeight="1" x14ac:dyDescent="0.3">
      <c r="A47" s="235" t="s">
        <v>83</v>
      </c>
      <c r="B47" s="236"/>
      <c r="C47" s="236"/>
      <c r="D47" s="236"/>
      <c r="E47" s="236"/>
      <c r="F47" s="235"/>
      <c r="G47" s="235"/>
      <c r="H47" s="235"/>
      <c r="I47" s="235"/>
    </row>
    <row r="48" spans="1:9" ht="24.75" customHeight="1" x14ac:dyDescent="0.3">
      <c r="A48" s="16" t="s">
        <v>128</v>
      </c>
      <c r="B48" s="16" t="s">
        <v>129</v>
      </c>
      <c r="C48" s="21"/>
      <c r="D48" s="21"/>
      <c r="E48" s="23"/>
      <c r="F48" s="23" t="s">
        <v>80</v>
      </c>
      <c r="G48" s="8">
        <v>4000</v>
      </c>
      <c r="H48" s="8">
        <v>1</v>
      </c>
      <c r="I48" s="19">
        <f>G48*H48</f>
        <v>4000</v>
      </c>
    </row>
    <row r="49" spans="1:9" ht="28.5" customHeight="1" x14ac:dyDescent="0.3">
      <c r="A49" s="237" t="s">
        <v>84</v>
      </c>
      <c r="B49" s="238"/>
      <c r="C49" s="238"/>
      <c r="D49" s="238"/>
      <c r="E49" s="238"/>
      <c r="F49" s="237"/>
      <c r="G49" s="237"/>
      <c r="H49" s="237"/>
      <c r="I49" s="152">
        <f>SUM(I48)</f>
        <v>4000</v>
      </c>
    </row>
    <row r="50" spans="1:9" ht="32.450000000000003" customHeight="1" x14ac:dyDescent="0.3">
      <c r="A50" s="165" t="s">
        <v>25</v>
      </c>
      <c r="B50" s="165"/>
      <c r="C50" s="165"/>
      <c r="D50" s="165"/>
      <c r="E50" s="165"/>
      <c r="F50" s="165"/>
      <c r="G50" s="165"/>
      <c r="H50" s="165"/>
      <c r="I50" s="165"/>
    </row>
    <row r="51" spans="1:9" ht="39" customHeight="1" x14ac:dyDescent="0.3">
      <c r="A51" s="165" t="s">
        <v>1</v>
      </c>
      <c r="B51" s="165"/>
      <c r="C51" s="165"/>
      <c r="D51" s="165"/>
      <c r="E51" s="165"/>
      <c r="F51" s="7" t="s">
        <v>86</v>
      </c>
      <c r="G51" s="7" t="s">
        <v>32</v>
      </c>
      <c r="H51" s="7" t="s">
        <v>33</v>
      </c>
      <c r="I51" s="7" t="s">
        <v>34</v>
      </c>
    </row>
    <row r="52" spans="1:9" ht="35.25" customHeight="1" x14ac:dyDescent="0.3">
      <c r="A52" s="166" t="str">
        <f>C4</f>
        <v>სოფლის მოსახლეობის სამედიცინო მომსახურეობა</v>
      </c>
      <c r="B52" s="166"/>
      <c r="C52" s="166"/>
      <c r="D52" s="166"/>
      <c r="E52" s="166"/>
      <c r="F52" s="3" t="s">
        <v>31</v>
      </c>
      <c r="G52" s="6" t="s">
        <v>31</v>
      </c>
      <c r="H52" s="6" t="s">
        <v>31</v>
      </c>
      <c r="I52" s="6" t="s">
        <v>31</v>
      </c>
    </row>
    <row r="53" spans="1:9" ht="36.75" customHeight="1" x14ac:dyDescent="0.3">
      <c r="A53" s="165" t="s">
        <v>26</v>
      </c>
      <c r="B53" s="165"/>
      <c r="C53" s="165"/>
      <c r="D53" s="165"/>
      <c r="E53" s="165"/>
      <c r="F53" s="165"/>
      <c r="G53" s="165"/>
      <c r="H53" s="165"/>
      <c r="I53" s="165"/>
    </row>
    <row r="54" spans="1:9" ht="56.25" customHeight="1" x14ac:dyDescent="0.3">
      <c r="A54" s="202" t="s">
        <v>85</v>
      </c>
      <c r="B54" s="202"/>
      <c r="C54" s="202"/>
      <c r="D54" s="202"/>
      <c r="E54" s="202"/>
      <c r="F54" s="202"/>
      <c r="G54" s="202"/>
      <c r="H54" s="202"/>
      <c r="I54" s="202"/>
    </row>
    <row r="55" spans="1:9" ht="23.25" customHeight="1" x14ac:dyDescent="0.3">
      <c r="A55" s="27"/>
      <c r="B55" s="27"/>
      <c r="C55" s="27"/>
      <c r="D55" s="27"/>
      <c r="E55" s="27"/>
      <c r="F55" s="27"/>
      <c r="G55" s="27"/>
      <c r="H55" s="27"/>
      <c r="I55" s="27"/>
    </row>
    <row r="56" spans="1:9" ht="23.25" customHeight="1" x14ac:dyDescent="0.3">
      <c r="A56" s="223" t="s">
        <v>39</v>
      </c>
      <c r="B56" s="223"/>
      <c r="C56" s="223"/>
      <c r="D56" s="223"/>
      <c r="E56" s="7" t="s">
        <v>0</v>
      </c>
      <c r="F56" s="7" t="s">
        <v>44</v>
      </c>
      <c r="G56" s="7" t="s">
        <v>45</v>
      </c>
      <c r="H56" s="7" t="s">
        <v>46</v>
      </c>
      <c r="I56" s="7" t="s">
        <v>47</v>
      </c>
    </row>
    <row r="57" spans="1:9" ht="23.25" customHeight="1" x14ac:dyDescent="0.3">
      <c r="A57" s="166" t="str">
        <f>C4</f>
        <v>სოფლის მოსახლეობის სამედიცინო მომსახურეობა</v>
      </c>
      <c r="B57" s="166"/>
      <c r="C57" s="166"/>
      <c r="D57" s="166"/>
      <c r="E57" s="12">
        <v>225000</v>
      </c>
      <c r="F57" s="12">
        <f>H10</f>
        <v>243999.95600000001</v>
      </c>
      <c r="G57" s="12">
        <v>260000</v>
      </c>
      <c r="H57" s="12">
        <v>290000</v>
      </c>
      <c r="I57" s="12">
        <v>320000</v>
      </c>
    </row>
    <row r="58" spans="1:9" ht="23.25" customHeight="1" x14ac:dyDescent="0.3">
      <c r="A58" s="27"/>
      <c r="B58" s="27"/>
      <c r="C58" s="27"/>
      <c r="D58" s="27"/>
      <c r="E58" s="27"/>
      <c r="F58" s="27"/>
      <c r="G58" s="27"/>
      <c r="H58" s="27"/>
      <c r="I58" s="27"/>
    </row>
    <row r="59" spans="1:9" ht="33.75" customHeight="1" x14ac:dyDescent="0.3">
      <c r="A59" s="168" t="s">
        <v>42</v>
      </c>
      <c r="B59" s="168"/>
      <c r="C59" s="168"/>
      <c r="D59" s="225" t="s">
        <v>465</v>
      </c>
      <c r="E59" s="226"/>
      <c r="F59" s="226"/>
      <c r="G59" s="226"/>
      <c r="H59" s="226"/>
      <c r="I59" s="227"/>
    </row>
    <row r="60" spans="1:9" ht="27.75" customHeight="1" x14ac:dyDescent="0.3">
      <c r="A60" s="24"/>
      <c r="B60" s="24"/>
      <c r="C60" s="24"/>
      <c r="D60" s="25"/>
      <c r="E60" s="25"/>
      <c r="F60" s="25"/>
      <c r="G60" s="22"/>
      <c r="H60" s="22"/>
      <c r="I60" s="26"/>
    </row>
    <row r="61" spans="1:9" ht="27.75" customHeight="1" x14ac:dyDescent="0.3">
      <c r="A61" s="14" t="s">
        <v>38</v>
      </c>
      <c r="B61" s="223" t="s">
        <v>27</v>
      </c>
      <c r="C61" s="223"/>
      <c r="D61" s="223"/>
      <c r="E61" s="223"/>
      <c r="F61" s="223"/>
      <c r="G61" s="223"/>
      <c r="H61" s="223"/>
      <c r="I61" s="223"/>
    </row>
    <row r="62" spans="1:9" ht="63" customHeight="1" x14ac:dyDescent="0.3">
      <c r="A62" s="224" t="s">
        <v>501</v>
      </c>
      <c r="B62" s="7" t="s">
        <v>11</v>
      </c>
      <c r="C62" s="9" t="s">
        <v>49</v>
      </c>
      <c r="D62" s="28" t="s">
        <v>50</v>
      </c>
      <c r="E62" s="9" t="s">
        <v>12</v>
      </c>
      <c r="F62" s="9" t="s">
        <v>30</v>
      </c>
      <c r="G62" s="9" t="s">
        <v>36</v>
      </c>
      <c r="H62" s="9" t="s">
        <v>13</v>
      </c>
      <c r="I62" s="9" t="s">
        <v>14</v>
      </c>
    </row>
    <row r="63" spans="1:9" ht="96.75" customHeight="1" thickBot="1" x14ac:dyDescent="0.35">
      <c r="A63" s="224"/>
      <c r="B63" s="6" t="s">
        <v>90</v>
      </c>
      <c r="C63" s="30">
        <v>40</v>
      </c>
      <c r="D63" s="30">
        <v>40</v>
      </c>
      <c r="E63" s="30" t="s">
        <v>23</v>
      </c>
      <c r="F63" s="31">
        <v>0.1</v>
      </c>
      <c r="G63" s="50" t="s">
        <v>150</v>
      </c>
      <c r="H63" s="29" t="s">
        <v>94</v>
      </c>
      <c r="I63" s="51" t="s">
        <v>95</v>
      </c>
    </row>
    <row r="64" spans="1:9" ht="102" customHeight="1" x14ac:dyDescent="0.3">
      <c r="A64" s="224"/>
      <c r="B64" s="6" t="s">
        <v>91</v>
      </c>
      <c r="C64" s="30" t="s">
        <v>92</v>
      </c>
      <c r="D64" s="30" t="s">
        <v>93</v>
      </c>
      <c r="E64" s="30" t="s">
        <v>23</v>
      </c>
      <c r="F64" s="31">
        <v>0.1</v>
      </c>
      <c r="G64" s="52" t="s">
        <v>150</v>
      </c>
      <c r="H64" s="53" t="s">
        <v>94</v>
      </c>
      <c r="I64" s="54" t="s">
        <v>95</v>
      </c>
    </row>
  </sheetData>
  <mergeCells count="56">
    <mergeCell ref="A46:H46"/>
    <mergeCell ref="A47:I47"/>
    <mergeCell ref="A54:I54"/>
    <mergeCell ref="A50:I50"/>
    <mergeCell ref="A49:H49"/>
    <mergeCell ref="C5:I5"/>
    <mergeCell ref="A17:F18"/>
    <mergeCell ref="A19:I19"/>
    <mergeCell ref="A40:H40"/>
    <mergeCell ref="A41:I41"/>
    <mergeCell ref="G15:I15"/>
    <mergeCell ref="G17:G18"/>
    <mergeCell ref="I17:I18"/>
    <mergeCell ref="A13:I13"/>
    <mergeCell ref="A14:I14"/>
    <mergeCell ref="A15:F16"/>
    <mergeCell ref="A9:D9"/>
    <mergeCell ref="H9:I9"/>
    <mergeCell ref="H10:I10"/>
    <mergeCell ref="A10:G10"/>
    <mergeCell ref="A11:I11"/>
    <mergeCell ref="B61:I61"/>
    <mergeCell ref="A62:A64"/>
    <mergeCell ref="A59:C59"/>
    <mergeCell ref="D59:I59"/>
    <mergeCell ref="A51:E51"/>
    <mergeCell ref="A52:E52"/>
    <mergeCell ref="A53:I53"/>
    <mergeCell ref="A56:D56"/>
    <mergeCell ref="A57:D57"/>
    <mergeCell ref="A44:B44"/>
    <mergeCell ref="C44:E44"/>
    <mergeCell ref="A45:B45"/>
    <mergeCell ref="C45:E45"/>
    <mergeCell ref="A12:I12"/>
    <mergeCell ref="I35:I36"/>
    <mergeCell ref="C42:E42"/>
    <mergeCell ref="C43:E43"/>
    <mergeCell ref="A35:A36"/>
    <mergeCell ref="F35:F36"/>
    <mergeCell ref="G35:G36"/>
    <mergeCell ref="H35:H36"/>
    <mergeCell ref="A42:B42"/>
    <mergeCell ref="A43:B43"/>
    <mergeCell ref="H6:I6"/>
    <mergeCell ref="H7:I7"/>
    <mergeCell ref="A8:D8"/>
    <mergeCell ref="H8:I8"/>
    <mergeCell ref="A6:G6"/>
    <mergeCell ref="A7:G7"/>
    <mergeCell ref="C4:I4"/>
    <mergeCell ref="B1:F1"/>
    <mergeCell ref="A2:B2"/>
    <mergeCell ref="H3:I3"/>
    <mergeCell ref="C2:I2"/>
    <mergeCell ref="A3:G3"/>
  </mergeCells>
  <printOptions horizontalCentered="1"/>
  <pageMargins left="0.25" right="0.25" top="0.75" bottom="0.75" header="0.3" footer="0.3"/>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A50D-C988-4D44-B509-6250D9C0C90E}">
  <dimension ref="A1:J44"/>
  <sheetViews>
    <sheetView view="pageBreakPreview" topLeftCell="A41" zoomScaleNormal="100" zoomScaleSheetLayoutView="100" workbookViewId="0">
      <selection activeCell="B43" sqref="B43"/>
    </sheetView>
  </sheetViews>
  <sheetFormatPr defaultColWidth="9.140625" defaultRowHeight="15" x14ac:dyDescent="0.3"/>
  <cols>
    <col min="1" max="1" width="34.42578125" style="67" customWidth="1"/>
    <col min="2" max="2" width="33.85546875" style="67" customWidth="1"/>
    <col min="3" max="3" width="14.28515625" style="67" customWidth="1"/>
    <col min="4" max="5" width="13" style="67" customWidth="1"/>
    <col min="6" max="6" width="12.42578125" style="67" customWidth="1"/>
    <col min="7" max="7" width="12.28515625" style="68" customWidth="1"/>
    <col min="8" max="8" width="11.28515625" style="68" customWidth="1"/>
    <col min="9" max="9" width="12.28515625" style="68" customWidth="1"/>
    <col min="10" max="16384" width="9.140625" style="67"/>
  </cols>
  <sheetData>
    <row r="1" spans="1:9" x14ac:dyDescent="0.3">
      <c r="B1" s="271"/>
      <c r="C1" s="271"/>
      <c r="D1" s="271"/>
      <c r="E1" s="271"/>
      <c r="F1" s="271"/>
    </row>
    <row r="2" spans="1:9" ht="31.15" customHeight="1" x14ac:dyDescent="0.3">
      <c r="A2" s="258" t="s">
        <v>15</v>
      </c>
      <c r="B2" s="258"/>
      <c r="C2" s="272" t="s">
        <v>54</v>
      </c>
      <c r="D2" s="272"/>
      <c r="E2" s="272"/>
      <c r="F2" s="272"/>
      <c r="G2" s="272"/>
      <c r="H2" s="272"/>
      <c r="I2" s="272"/>
    </row>
    <row r="3" spans="1:9" ht="30.6" customHeight="1" x14ac:dyDescent="0.3">
      <c r="A3" s="254" t="s">
        <v>16</v>
      </c>
      <c r="B3" s="254"/>
      <c r="C3" s="254"/>
      <c r="D3" s="254"/>
      <c r="E3" s="254"/>
      <c r="F3" s="254"/>
      <c r="G3" s="254"/>
      <c r="H3" s="273" t="s">
        <v>55</v>
      </c>
      <c r="I3" s="273"/>
    </row>
    <row r="4" spans="1:9" ht="32.450000000000003" customHeight="1" x14ac:dyDescent="0.3">
      <c r="A4" s="69" t="s">
        <v>17</v>
      </c>
      <c r="B4" s="70"/>
      <c r="C4" s="272" t="s">
        <v>155</v>
      </c>
      <c r="D4" s="272"/>
      <c r="E4" s="272"/>
      <c r="F4" s="272"/>
      <c r="G4" s="272"/>
      <c r="H4" s="272"/>
      <c r="I4" s="272"/>
    </row>
    <row r="5" spans="1:9" ht="34.15" customHeight="1" x14ac:dyDescent="0.3">
      <c r="A5" s="69" t="s">
        <v>18</v>
      </c>
      <c r="B5" s="70"/>
      <c r="C5" s="272" t="s">
        <v>150</v>
      </c>
      <c r="D5" s="272"/>
      <c r="E5" s="272"/>
      <c r="F5" s="272"/>
      <c r="G5" s="272"/>
      <c r="H5" s="272"/>
      <c r="I5" s="272"/>
    </row>
    <row r="6" spans="1:9" ht="34.15" customHeight="1" x14ac:dyDescent="0.3">
      <c r="A6" s="254" t="s">
        <v>21</v>
      </c>
      <c r="B6" s="254"/>
      <c r="C6" s="254"/>
      <c r="D6" s="254"/>
      <c r="E6" s="254"/>
      <c r="F6" s="254"/>
      <c r="G6" s="254"/>
      <c r="H6" s="273" t="s">
        <v>153</v>
      </c>
      <c r="I6" s="273"/>
    </row>
    <row r="7" spans="1:9" ht="27" customHeight="1" x14ac:dyDescent="0.3">
      <c r="A7" s="270" t="s">
        <v>57</v>
      </c>
      <c r="B7" s="270"/>
      <c r="C7" s="270"/>
      <c r="D7" s="270"/>
      <c r="E7" s="270"/>
      <c r="F7" s="270"/>
      <c r="G7" s="270"/>
      <c r="H7" s="204">
        <f>I27</f>
        <v>93600</v>
      </c>
      <c r="I7" s="204"/>
    </row>
    <row r="8" spans="1:9" ht="21" hidden="1" customHeight="1" x14ac:dyDescent="0.3">
      <c r="A8" s="270" t="s">
        <v>58</v>
      </c>
      <c r="B8" s="270"/>
      <c r="C8" s="270"/>
      <c r="D8" s="270"/>
      <c r="E8" s="71"/>
      <c r="F8" s="71"/>
      <c r="G8" s="12"/>
      <c r="H8" s="206"/>
      <c r="I8" s="206"/>
    </row>
    <row r="9" spans="1:9" ht="27.75" hidden="1" customHeight="1" x14ac:dyDescent="0.3">
      <c r="A9" s="270" t="s">
        <v>59</v>
      </c>
      <c r="B9" s="270"/>
      <c r="C9" s="270"/>
      <c r="D9" s="270"/>
      <c r="E9" s="71"/>
      <c r="F9" s="71"/>
      <c r="G9" s="12"/>
      <c r="H9" s="206"/>
      <c r="I9" s="206"/>
    </row>
    <row r="10" spans="1:9" ht="27" customHeight="1" x14ac:dyDescent="0.3">
      <c r="A10" s="269" t="s">
        <v>22</v>
      </c>
      <c r="B10" s="269"/>
      <c r="C10" s="269"/>
      <c r="D10" s="269"/>
      <c r="E10" s="269"/>
      <c r="F10" s="269"/>
      <c r="G10" s="269"/>
      <c r="H10" s="204">
        <f>H7</f>
        <v>93600</v>
      </c>
      <c r="I10" s="204"/>
    </row>
    <row r="11" spans="1:9" ht="26.25" customHeight="1" x14ac:dyDescent="0.3">
      <c r="A11" s="254" t="s">
        <v>19</v>
      </c>
      <c r="B11" s="254"/>
      <c r="C11" s="254"/>
      <c r="D11" s="254"/>
      <c r="E11" s="254"/>
      <c r="F11" s="254"/>
      <c r="G11" s="254"/>
      <c r="H11" s="254"/>
      <c r="I11" s="254"/>
    </row>
    <row r="12" spans="1:9" ht="49.5" customHeight="1" x14ac:dyDescent="0.3">
      <c r="A12" s="255" t="s">
        <v>156</v>
      </c>
      <c r="B12" s="255"/>
      <c r="C12" s="255"/>
      <c r="D12" s="255"/>
      <c r="E12" s="255"/>
      <c r="F12" s="255"/>
      <c r="G12" s="255"/>
      <c r="H12" s="255"/>
      <c r="I12" s="255"/>
    </row>
    <row r="13" spans="1:9" ht="32.25" customHeight="1" x14ac:dyDescent="0.3">
      <c r="A13" s="254" t="s">
        <v>20</v>
      </c>
      <c r="B13" s="254"/>
      <c r="C13" s="254"/>
      <c r="D13" s="254"/>
      <c r="E13" s="254"/>
      <c r="F13" s="254"/>
      <c r="G13" s="254"/>
      <c r="H13" s="254"/>
      <c r="I13" s="254"/>
    </row>
    <row r="14" spans="1:9" ht="228" customHeight="1" x14ac:dyDescent="0.3">
      <c r="A14" s="255" t="s">
        <v>157</v>
      </c>
      <c r="B14" s="255"/>
      <c r="C14" s="255"/>
      <c r="D14" s="255"/>
      <c r="E14" s="255"/>
      <c r="F14" s="255"/>
      <c r="G14" s="255"/>
      <c r="H14" s="255"/>
      <c r="I14" s="255"/>
    </row>
    <row r="15" spans="1:9" ht="27.6" customHeight="1" x14ac:dyDescent="0.3">
      <c r="A15" s="254" t="s">
        <v>1</v>
      </c>
      <c r="B15" s="254"/>
      <c r="C15" s="254"/>
      <c r="D15" s="254"/>
      <c r="E15" s="254"/>
      <c r="F15" s="254"/>
      <c r="G15" s="256" t="s">
        <v>28</v>
      </c>
      <c r="H15" s="256"/>
      <c r="I15" s="256"/>
    </row>
    <row r="16" spans="1:9" ht="48.75" customHeight="1" x14ac:dyDescent="0.3">
      <c r="A16" s="254"/>
      <c r="B16" s="254"/>
      <c r="C16" s="254"/>
      <c r="D16" s="254"/>
      <c r="E16" s="254"/>
      <c r="F16" s="254"/>
      <c r="G16" s="72" t="s">
        <v>23</v>
      </c>
      <c r="H16" s="73" t="s">
        <v>35</v>
      </c>
      <c r="I16" s="73" t="s">
        <v>24</v>
      </c>
    </row>
    <row r="17" spans="1:9" ht="22.5" customHeight="1" x14ac:dyDescent="0.3">
      <c r="A17" s="241" t="s">
        <v>138</v>
      </c>
      <c r="B17" s="242"/>
      <c r="C17" s="242"/>
      <c r="D17" s="242"/>
      <c r="E17" s="242"/>
      <c r="F17" s="243"/>
      <c r="G17" s="12">
        <v>50</v>
      </c>
      <c r="H17" s="12">
        <v>60</v>
      </c>
      <c r="I17" s="12">
        <f>H17*G17</f>
        <v>3000</v>
      </c>
    </row>
    <row r="18" spans="1:9" ht="22.5" customHeight="1" x14ac:dyDescent="0.3">
      <c r="A18" s="244" t="s">
        <v>166</v>
      </c>
      <c r="B18" s="246" t="s">
        <v>176</v>
      </c>
      <c r="C18" s="247"/>
      <c r="D18" s="247"/>
      <c r="E18" s="247"/>
      <c r="F18" s="248"/>
      <c r="G18" s="252">
        <v>6</v>
      </c>
      <c r="H18" s="65" t="s">
        <v>158</v>
      </c>
      <c r="I18" s="252">
        <f>H18*G18</f>
        <v>2100</v>
      </c>
    </row>
    <row r="19" spans="1:9" ht="22.5" customHeight="1" x14ac:dyDescent="0.3">
      <c r="A19" s="245"/>
      <c r="B19" s="249"/>
      <c r="C19" s="250"/>
      <c r="D19" s="250"/>
      <c r="E19" s="250"/>
      <c r="F19" s="251"/>
      <c r="G19" s="253"/>
      <c r="H19" s="65" t="s">
        <v>159</v>
      </c>
      <c r="I19" s="253"/>
    </row>
    <row r="20" spans="1:9" ht="22.5" customHeight="1" x14ac:dyDescent="0.3">
      <c r="A20" s="244" t="s">
        <v>166</v>
      </c>
      <c r="B20" s="246" t="s">
        <v>177</v>
      </c>
      <c r="C20" s="247"/>
      <c r="D20" s="247"/>
      <c r="E20" s="247"/>
      <c r="F20" s="248"/>
      <c r="G20" s="252">
        <v>3</v>
      </c>
      <c r="H20" s="65" t="s">
        <v>160</v>
      </c>
      <c r="I20" s="252">
        <f>H20*G20</f>
        <v>450</v>
      </c>
    </row>
    <row r="21" spans="1:9" ht="22.5" customHeight="1" x14ac:dyDescent="0.3">
      <c r="A21" s="245"/>
      <c r="B21" s="249"/>
      <c r="C21" s="250"/>
      <c r="D21" s="250"/>
      <c r="E21" s="250"/>
      <c r="F21" s="251"/>
      <c r="G21" s="253"/>
      <c r="H21" s="65" t="s">
        <v>163</v>
      </c>
      <c r="I21" s="253"/>
    </row>
    <row r="22" spans="1:9" ht="22.5" customHeight="1" x14ac:dyDescent="0.3">
      <c r="A22" s="244" t="s">
        <v>167</v>
      </c>
      <c r="B22" s="246" t="s">
        <v>178</v>
      </c>
      <c r="C22" s="247"/>
      <c r="D22" s="247"/>
      <c r="E22" s="247"/>
      <c r="F22" s="248"/>
      <c r="G22" s="252">
        <v>1</v>
      </c>
      <c r="H22" s="65" t="s">
        <v>161</v>
      </c>
      <c r="I22" s="252">
        <f>H22*G22</f>
        <v>476</v>
      </c>
    </row>
    <row r="23" spans="1:9" ht="22.5" customHeight="1" x14ac:dyDescent="0.3">
      <c r="A23" s="245"/>
      <c r="B23" s="249"/>
      <c r="C23" s="250"/>
      <c r="D23" s="250"/>
      <c r="E23" s="250"/>
      <c r="F23" s="251"/>
      <c r="G23" s="253"/>
      <c r="H23" s="65" t="s">
        <v>162</v>
      </c>
      <c r="I23" s="253"/>
    </row>
    <row r="24" spans="1:9" ht="22.5" customHeight="1" x14ac:dyDescent="0.3">
      <c r="A24" s="244" t="s">
        <v>175</v>
      </c>
      <c r="B24" s="265"/>
      <c r="C24" s="247"/>
      <c r="D24" s="247"/>
      <c r="E24" s="247"/>
      <c r="F24" s="248"/>
      <c r="G24" s="252">
        <v>1</v>
      </c>
      <c r="H24" s="65">
        <v>1774</v>
      </c>
      <c r="I24" s="252">
        <f>H24*G24</f>
        <v>1774</v>
      </c>
    </row>
    <row r="25" spans="1:9" ht="22.5" customHeight="1" x14ac:dyDescent="0.3">
      <c r="A25" s="245"/>
      <c r="B25" s="249"/>
      <c r="C25" s="250"/>
      <c r="D25" s="250"/>
      <c r="E25" s="250"/>
      <c r="F25" s="251"/>
      <c r="G25" s="253"/>
      <c r="H25" s="65" t="s">
        <v>164</v>
      </c>
      <c r="I25" s="253"/>
    </row>
    <row r="26" spans="1:9" ht="22.5" customHeight="1" x14ac:dyDescent="0.3">
      <c r="A26" s="262" t="s">
        <v>165</v>
      </c>
      <c r="B26" s="263"/>
      <c r="C26" s="263"/>
      <c r="D26" s="263"/>
      <c r="E26" s="263"/>
      <c r="F26" s="263"/>
      <c r="G26" s="263"/>
      <c r="H26" s="264"/>
      <c r="I26" s="65">
        <f>I17+I18+I20+I22+I24</f>
        <v>7800</v>
      </c>
    </row>
    <row r="27" spans="1:9" ht="22.5" customHeight="1" x14ac:dyDescent="0.3">
      <c r="A27" s="259" t="s">
        <v>174</v>
      </c>
      <c r="B27" s="260"/>
      <c r="C27" s="260"/>
      <c r="D27" s="260"/>
      <c r="E27" s="260"/>
      <c r="F27" s="260"/>
      <c r="G27" s="260"/>
      <c r="H27" s="261"/>
      <c r="I27" s="66">
        <f>I26*12</f>
        <v>93600</v>
      </c>
    </row>
    <row r="28" spans="1:9" ht="32.450000000000003" customHeight="1" x14ac:dyDescent="0.3">
      <c r="A28" s="254" t="s">
        <v>25</v>
      </c>
      <c r="B28" s="254"/>
      <c r="C28" s="254"/>
      <c r="D28" s="254"/>
      <c r="E28" s="254"/>
      <c r="F28" s="254"/>
      <c r="G28" s="254"/>
      <c r="H28" s="254"/>
      <c r="I28" s="254"/>
    </row>
    <row r="29" spans="1:9" ht="39" customHeight="1" x14ac:dyDescent="0.3">
      <c r="A29" s="254" t="s">
        <v>1</v>
      </c>
      <c r="B29" s="254"/>
      <c r="C29" s="254"/>
      <c r="D29" s="254"/>
      <c r="E29" s="254"/>
      <c r="F29" s="74" t="s">
        <v>86</v>
      </c>
      <c r="G29" s="74" t="s">
        <v>32</v>
      </c>
      <c r="H29" s="74" t="s">
        <v>33</v>
      </c>
      <c r="I29" s="74" t="s">
        <v>34</v>
      </c>
    </row>
    <row r="30" spans="1:9" ht="35.25" customHeight="1" x14ac:dyDescent="0.3">
      <c r="A30" s="187" t="str">
        <f>C4</f>
        <v>თემზე დაფუძნებული მობილური გუნდის მომსახურება მძიმე ფსიქიკური აშლილობის მქონე პირებისათვის</v>
      </c>
      <c r="B30" s="187"/>
      <c r="C30" s="187"/>
      <c r="D30" s="187"/>
      <c r="E30" s="187"/>
      <c r="F30" s="12" t="s">
        <v>31</v>
      </c>
      <c r="G30" s="75" t="s">
        <v>31</v>
      </c>
      <c r="H30" s="75" t="s">
        <v>31</v>
      </c>
      <c r="I30" s="75" t="s">
        <v>31</v>
      </c>
    </row>
    <row r="31" spans="1:9" ht="36.75" customHeight="1" x14ac:dyDescent="0.3">
      <c r="A31" s="254" t="s">
        <v>26</v>
      </c>
      <c r="B31" s="254"/>
      <c r="C31" s="254"/>
      <c r="D31" s="254"/>
      <c r="E31" s="254"/>
      <c r="F31" s="254"/>
      <c r="G31" s="254"/>
      <c r="H31" s="254"/>
      <c r="I31" s="254"/>
    </row>
    <row r="32" spans="1:9" ht="56.25" customHeight="1" x14ac:dyDescent="0.3">
      <c r="A32" s="255" t="s">
        <v>168</v>
      </c>
      <c r="B32" s="255"/>
      <c r="C32" s="255"/>
      <c r="D32" s="255"/>
      <c r="E32" s="255"/>
      <c r="F32" s="255"/>
      <c r="G32" s="255"/>
      <c r="H32" s="255"/>
      <c r="I32" s="255"/>
    </row>
    <row r="33" spans="1:10" ht="23.25" customHeight="1" x14ac:dyDescent="0.3">
      <c r="A33" s="76"/>
      <c r="B33" s="76"/>
      <c r="C33" s="76"/>
      <c r="D33" s="76"/>
      <c r="E33" s="76"/>
      <c r="F33" s="76"/>
      <c r="G33" s="77"/>
      <c r="H33" s="77"/>
      <c r="I33" s="77"/>
    </row>
    <row r="34" spans="1:10" ht="23.25" customHeight="1" x14ac:dyDescent="0.3">
      <c r="A34" s="239" t="s">
        <v>39</v>
      </c>
      <c r="B34" s="239"/>
      <c r="C34" s="239"/>
      <c r="D34" s="239"/>
      <c r="E34" s="74" t="s">
        <v>0</v>
      </c>
      <c r="F34" s="74" t="s">
        <v>44</v>
      </c>
      <c r="G34" s="74" t="s">
        <v>45</v>
      </c>
      <c r="H34" s="74" t="s">
        <v>46</v>
      </c>
      <c r="I34" s="74" t="s">
        <v>47</v>
      </c>
    </row>
    <row r="35" spans="1:10" ht="35.25" customHeight="1" x14ac:dyDescent="0.3">
      <c r="A35" s="187" t="str">
        <f>C4</f>
        <v>თემზე დაფუძნებული მობილური გუნდის მომსახურება მძიმე ფსიქიკური აშლილობის მქონე პირებისათვის</v>
      </c>
      <c r="B35" s="187"/>
      <c r="C35" s="187"/>
      <c r="D35" s="187"/>
      <c r="E35" s="12">
        <v>93600</v>
      </c>
      <c r="F35" s="12">
        <f>H10</f>
        <v>93600</v>
      </c>
      <c r="G35" s="12">
        <v>120000</v>
      </c>
      <c r="H35" s="12">
        <v>130000</v>
      </c>
      <c r="I35" s="12">
        <v>150000</v>
      </c>
    </row>
    <row r="36" spans="1:10" ht="23.25" customHeight="1" x14ac:dyDescent="0.3">
      <c r="A36" s="76"/>
      <c r="B36" s="76"/>
      <c r="C36" s="76"/>
      <c r="D36" s="76"/>
      <c r="E36" s="76"/>
      <c r="F36" s="76"/>
      <c r="G36" s="77"/>
      <c r="H36" s="77"/>
      <c r="I36" s="77"/>
    </row>
    <row r="37" spans="1:10" ht="68.25" customHeight="1" x14ac:dyDescent="0.3">
      <c r="A37" s="256" t="s">
        <v>42</v>
      </c>
      <c r="B37" s="256"/>
      <c r="C37" s="256"/>
      <c r="D37" s="266" t="s">
        <v>465</v>
      </c>
      <c r="E37" s="267"/>
      <c r="F37" s="267"/>
      <c r="G37" s="267"/>
      <c r="H37" s="267"/>
      <c r="I37" s="268"/>
    </row>
    <row r="38" spans="1:10" ht="17.25" customHeight="1" x14ac:dyDescent="0.3">
      <c r="A38" s="258" t="s">
        <v>169</v>
      </c>
      <c r="B38" s="258"/>
      <c r="C38" s="258"/>
      <c r="D38" s="258"/>
      <c r="E38" s="258"/>
      <c r="F38" s="258"/>
      <c r="G38" s="258"/>
      <c r="H38" s="258"/>
      <c r="I38" s="258"/>
    </row>
    <row r="39" spans="1:10" ht="129" customHeight="1" x14ac:dyDescent="0.3">
      <c r="A39" s="257" t="s">
        <v>170</v>
      </c>
      <c r="B39" s="257"/>
      <c r="C39" s="257"/>
      <c r="D39" s="257"/>
      <c r="E39" s="257"/>
      <c r="F39" s="257"/>
      <c r="G39" s="257"/>
      <c r="H39" s="257"/>
      <c r="I39" s="257"/>
    </row>
    <row r="40" spans="1:10" ht="27.75" customHeight="1" x14ac:dyDescent="0.3">
      <c r="A40" s="78"/>
      <c r="B40" s="78"/>
      <c r="C40" s="78"/>
      <c r="D40" s="79"/>
      <c r="E40" s="79"/>
      <c r="F40" s="79"/>
      <c r="G40" s="80"/>
      <c r="H40" s="80"/>
      <c r="I40" s="81"/>
    </row>
    <row r="41" spans="1:10" ht="27.75" customHeight="1" x14ac:dyDescent="0.3">
      <c r="A41" s="82" t="s">
        <v>38</v>
      </c>
      <c r="B41" s="239" t="s">
        <v>27</v>
      </c>
      <c r="C41" s="239"/>
      <c r="D41" s="239"/>
      <c r="E41" s="239"/>
      <c r="F41" s="239"/>
      <c r="G41" s="239"/>
      <c r="H41" s="239"/>
      <c r="I41" s="239"/>
    </row>
    <row r="42" spans="1:10" ht="90" customHeight="1" x14ac:dyDescent="0.3">
      <c r="A42" s="240" t="s">
        <v>173</v>
      </c>
      <c r="B42" s="74" t="s">
        <v>11</v>
      </c>
      <c r="C42" s="83" t="s">
        <v>49</v>
      </c>
      <c r="D42" s="84" t="s">
        <v>50</v>
      </c>
      <c r="E42" s="83" t="s">
        <v>12</v>
      </c>
      <c r="F42" s="83" t="s">
        <v>30</v>
      </c>
      <c r="G42" s="83" t="s">
        <v>36</v>
      </c>
      <c r="H42" s="83" t="s">
        <v>13</v>
      </c>
      <c r="I42" s="83" t="s">
        <v>14</v>
      </c>
    </row>
    <row r="43" spans="1:10" ht="99.75" customHeight="1" x14ac:dyDescent="0.3">
      <c r="A43" s="240"/>
      <c r="B43" s="75" t="s">
        <v>171</v>
      </c>
      <c r="C43" s="85">
        <v>50</v>
      </c>
      <c r="D43" s="85">
        <v>50</v>
      </c>
      <c r="E43" s="85" t="s">
        <v>23</v>
      </c>
      <c r="F43" s="85">
        <v>0.1</v>
      </c>
      <c r="G43" s="153" t="s">
        <v>150</v>
      </c>
      <c r="H43" s="154" t="s">
        <v>94</v>
      </c>
      <c r="I43" s="154" t="s">
        <v>95</v>
      </c>
    </row>
    <row r="44" spans="1:10" ht="97.5" customHeight="1" x14ac:dyDescent="0.3">
      <c r="A44" s="240"/>
      <c r="B44" s="86" t="s">
        <v>172</v>
      </c>
      <c r="C44" s="87">
        <v>500</v>
      </c>
      <c r="D44" s="87">
        <v>500</v>
      </c>
      <c r="E44" s="87" t="s">
        <v>23</v>
      </c>
      <c r="F44" s="87">
        <v>0.1</v>
      </c>
      <c r="G44" s="154" t="s">
        <v>150</v>
      </c>
      <c r="H44" s="154" t="s">
        <v>94</v>
      </c>
      <c r="I44" s="154" t="s">
        <v>95</v>
      </c>
      <c r="J44" s="88"/>
    </row>
  </sheetData>
  <mergeCells count="55">
    <mergeCell ref="A8:D8"/>
    <mergeCell ref="H8:I8"/>
    <mergeCell ref="B1:F1"/>
    <mergeCell ref="A2:B2"/>
    <mergeCell ref="C2:I2"/>
    <mergeCell ref="A3:G3"/>
    <mergeCell ref="H3:I3"/>
    <mergeCell ref="C4:I4"/>
    <mergeCell ref="C5:I5"/>
    <mergeCell ref="A6:G6"/>
    <mergeCell ref="H6:I6"/>
    <mergeCell ref="A7:G7"/>
    <mergeCell ref="H7:I7"/>
    <mergeCell ref="H9:I9"/>
    <mergeCell ref="A10:G10"/>
    <mergeCell ref="H10:I10"/>
    <mergeCell ref="A11:I11"/>
    <mergeCell ref="A29:E29"/>
    <mergeCell ref="A13:I13"/>
    <mergeCell ref="A14:I14"/>
    <mergeCell ref="A15:F16"/>
    <mergeCell ref="G15:I15"/>
    <mergeCell ref="A12:I12"/>
    <mergeCell ref="A9:D9"/>
    <mergeCell ref="I20:I21"/>
    <mergeCell ref="A22:A23"/>
    <mergeCell ref="B22:F23"/>
    <mergeCell ref="G22:G23"/>
    <mergeCell ref="A38:I38"/>
    <mergeCell ref="A27:H27"/>
    <mergeCell ref="A26:H26"/>
    <mergeCell ref="I22:I23"/>
    <mergeCell ref="A24:A25"/>
    <mergeCell ref="B24:F25"/>
    <mergeCell ref="G24:G25"/>
    <mergeCell ref="I24:I25"/>
    <mergeCell ref="A28:I28"/>
    <mergeCell ref="A30:E30"/>
    <mergeCell ref="D37:I37"/>
    <mergeCell ref="B41:I41"/>
    <mergeCell ref="A42:A44"/>
    <mergeCell ref="A17:F17"/>
    <mergeCell ref="A18:A19"/>
    <mergeCell ref="B18:F19"/>
    <mergeCell ref="G18:G19"/>
    <mergeCell ref="I18:I19"/>
    <mergeCell ref="A20:A21"/>
    <mergeCell ref="B20:F21"/>
    <mergeCell ref="G20:G21"/>
    <mergeCell ref="A31:I31"/>
    <mergeCell ref="A32:I32"/>
    <mergeCell ref="A34:D34"/>
    <mergeCell ref="A35:D35"/>
    <mergeCell ref="A37:C37"/>
    <mergeCell ref="A39:I39"/>
  </mergeCells>
  <phoneticPr fontId="16" type="noConversion"/>
  <printOptions horizontalCentered="1"/>
  <pageMargins left="0.25" right="0.25" top="0.75" bottom="0.75" header="0.3" footer="0.3"/>
  <pageSetup paperSize="9" scale="75" orientation="landscape" r:id="rId1"/>
  <rowBreaks count="1" manualBreakCount="1">
    <brk id="3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3D519-4D95-4CCF-91BA-D255F1EEA280}">
  <dimension ref="A1:I34"/>
  <sheetViews>
    <sheetView view="pageBreakPreview" topLeftCell="A35" zoomScaleNormal="100" zoomScaleSheetLayoutView="100" workbookViewId="0">
      <selection activeCell="D39" sqref="D39"/>
    </sheetView>
  </sheetViews>
  <sheetFormatPr defaultColWidth="9.140625" defaultRowHeight="15" x14ac:dyDescent="0.3"/>
  <cols>
    <col min="1" max="1" width="34.42578125" style="67" customWidth="1"/>
    <col min="2" max="2" width="33.85546875" style="67" customWidth="1"/>
    <col min="3" max="3" width="14.28515625" style="67" customWidth="1"/>
    <col min="4" max="5" width="13" style="67" customWidth="1"/>
    <col min="6" max="6" width="12.42578125" style="67" customWidth="1"/>
    <col min="7" max="7" width="12.28515625" style="68" customWidth="1"/>
    <col min="8" max="8" width="11.28515625" style="68" customWidth="1"/>
    <col min="9" max="9" width="12.28515625" style="68" customWidth="1"/>
    <col min="10" max="16384" width="9.140625" style="67"/>
  </cols>
  <sheetData>
    <row r="1" spans="1:9" x14ac:dyDescent="0.3">
      <c r="B1" s="271"/>
      <c r="C1" s="271"/>
      <c r="D1" s="271"/>
      <c r="E1" s="271"/>
      <c r="F1" s="271"/>
    </row>
    <row r="2" spans="1:9" ht="31.15" customHeight="1" x14ac:dyDescent="0.3">
      <c r="A2" s="258" t="s">
        <v>15</v>
      </c>
      <c r="B2" s="258"/>
      <c r="C2" s="272" t="s">
        <v>54</v>
      </c>
      <c r="D2" s="272"/>
      <c r="E2" s="272"/>
      <c r="F2" s="272"/>
      <c r="G2" s="272"/>
      <c r="H2" s="272"/>
      <c r="I2" s="272"/>
    </row>
    <row r="3" spans="1:9" ht="30.6" customHeight="1" x14ac:dyDescent="0.3">
      <c r="A3" s="254" t="s">
        <v>16</v>
      </c>
      <c r="B3" s="254"/>
      <c r="C3" s="254"/>
      <c r="D3" s="254"/>
      <c r="E3" s="254"/>
      <c r="F3" s="254"/>
      <c r="G3" s="254"/>
      <c r="H3" s="273" t="s">
        <v>179</v>
      </c>
      <c r="I3" s="273"/>
    </row>
    <row r="4" spans="1:9" ht="32.450000000000003" customHeight="1" x14ac:dyDescent="0.3">
      <c r="A4" s="69" t="s">
        <v>17</v>
      </c>
      <c r="B4" s="70"/>
      <c r="C4" s="272" t="s">
        <v>180</v>
      </c>
      <c r="D4" s="272"/>
      <c r="E4" s="272"/>
      <c r="F4" s="272"/>
      <c r="G4" s="272"/>
      <c r="H4" s="272"/>
      <c r="I4" s="272"/>
    </row>
    <row r="5" spans="1:9" ht="34.15" customHeight="1" x14ac:dyDescent="0.3">
      <c r="A5" s="69" t="s">
        <v>18</v>
      </c>
      <c r="B5" s="70"/>
      <c r="C5" s="272" t="s">
        <v>150</v>
      </c>
      <c r="D5" s="272"/>
      <c r="E5" s="272"/>
      <c r="F5" s="272"/>
      <c r="G5" s="272"/>
      <c r="H5" s="272"/>
      <c r="I5" s="272"/>
    </row>
    <row r="6" spans="1:9" ht="34.15" customHeight="1" x14ac:dyDescent="0.3">
      <c r="A6" s="254" t="s">
        <v>21</v>
      </c>
      <c r="B6" s="254"/>
      <c r="C6" s="254"/>
      <c r="D6" s="254"/>
      <c r="E6" s="254"/>
      <c r="F6" s="254"/>
      <c r="G6" s="254"/>
      <c r="H6" s="273" t="s">
        <v>153</v>
      </c>
      <c r="I6" s="273"/>
    </row>
    <row r="7" spans="1:9" ht="27" customHeight="1" x14ac:dyDescent="0.3">
      <c r="A7" s="270" t="s">
        <v>57</v>
      </c>
      <c r="B7" s="270"/>
      <c r="C7" s="270"/>
      <c r="D7" s="270"/>
      <c r="E7" s="270"/>
      <c r="F7" s="270"/>
      <c r="G7" s="270"/>
      <c r="H7" s="204">
        <f>I18</f>
        <v>100000</v>
      </c>
      <c r="I7" s="204"/>
    </row>
    <row r="8" spans="1:9" ht="21" hidden="1" customHeight="1" x14ac:dyDescent="0.3">
      <c r="A8" s="270" t="s">
        <v>58</v>
      </c>
      <c r="B8" s="270"/>
      <c r="C8" s="270"/>
      <c r="D8" s="270"/>
      <c r="E8" s="71"/>
      <c r="F8" s="71"/>
      <c r="G8" s="12"/>
      <c r="H8" s="206"/>
      <c r="I8" s="206"/>
    </row>
    <row r="9" spans="1:9" ht="27.75" hidden="1" customHeight="1" x14ac:dyDescent="0.3">
      <c r="A9" s="270" t="s">
        <v>59</v>
      </c>
      <c r="B9" s="270"/>
      <c r="C9" s="270"/>
      <c r="D9" s="270"/>
      <c r="E9" s="71"/>
      <c r="F9" s="71"/>
      <c r="G9" s="12"/>
      <c r="H9" s="206"/>
      <c r="I9" s="206"/>
    </row>
    <row r="10" spans="1:9" ht="27" customHeight="1" x14ac:dyDescent="0.3">
      <c r="A10" s="269" t="s">
        <v>22</v>
      </c>
      <c r="B10" s="269"/>
      <c r="C10" s="269"/>
      <c r="D10" s="269"/>
      <c r="E10" s="269"/>
      <c r="F10" s="269"/>
      <c r="G10" s="269"/>
      <c r="H10" s="204">
        <f>H7</f>
        <v>100000</v>
      </c>
      <c r="I10" s="204"/>
    </row>
    <row r="11" spans="1:9" ht="26.25" customHeight="1" x14ac:dyDescent="0.3">
      <c r="A11" s="254" t="s">
        <v>19</v>
      </c>
      <c r="B11" s="254"/>
      <c r="C11" s="254"/>
      <c r="D11" s="254"/>
      <c r="E11" s="254"/>
      <c r="F11" s="254"/>
      <c r="G11" s="254"/>
      <c r="H11" s="254"/>
      <c r="I11" s="254"/>
    </row>
    <row r="12" spans="1:9" ht="49.5" customHeight="1" x14ac:dyDescent="0.3">
      <c r="A12" s="255" t="s">
        <v>181</v>
      </c>
      <c r="B12" s="255"/>
      <c r="C12" s="255"/>
      <c r="D12" s="255"/>
      <c r="E12" s="255"/>
      <c r="F12" s="255"/>
      <c r="G12" s="255"/>
      <c r="H12" s="255"/>
      <c r="I12" s="255"/>
    </row>
    <row r="13" spans="1:9" ht="32.25" customHeight="1" x14ac:dyDescent="0.3">
      <c r="A13" s="254" t="s">
        <v>20</v>
      </c>
      <c r="B13" s="254"/>
      <c r="C13" s="254"/>
      <c r="D13" s="254"/>
      <c r="E13" s="254"/>
      <c r="F13" s="254"/>
      <c r="G13" s="254"/>
      <c r="H13" s="254"/>
      <c r="I13" s="254"/>
    </row>
    <row r="14" spans="1:9" ht="77.25" customHeight="1" x14ac:dyDescent="0.3">
      <c r="A14" s="255" t="s">
        <v>182</v>
      </c>
      <c r="B14" s="255"/>
      <c r="C14" s="255"/>
      <c r="D14" s="255"/>
      <c r="E14" s="255"/>
      <c r="F14" s="255"/>
      <c r="G14" s="255"/>
      <c r="H14" s="255"/>
      <c r="I14" s="255"/>
    </row>
    <row r="15" spans="1:9" ht="27.6" customHeight="1" x14ac:dyDescent="0.3">
      <c r="A15" s="254" t="s">
        <v>1</v>
      </c>
      <c r="B15" s="254"/>
      <c r="C15" s="254"/>
      <c r="D15" s="254"/>
      <c r="E15" s="254"/>
      <c r="F15" s="254"/>
      <c r="G15" s="256" t="s">
        <v>28</v>
      </c>
      <c r="H15" s="256"/>
      <c r="I15" s="256"/>
    </row>
    <row r="16" spans="1:9" ht="48.75" customHeight="1" x14ac:dyDescent="0.3">
      <c r="A16" s="254"/>
      <c r="B16" s="254"/>
      <c r="C16" s="254"/>
      <c r="D16" s="254"/>
      <c r="E16" s="254"/>
      <c r="F16" s="254"/>
      <c r="G16" s="72" t="s">
        <v>23</v>
      </c>
      <c r="H16" s="73" t="s">
        <v>35</v>
      </c>
      <c r="I16" s="73" t="s">
        <v>24</v>
      </c>
    </row>
    <row r="17" spans="1:9" ht="22.5" customHeight="1" x14ac:dyDescent="0.3">
      <c r="A17" s="241" t="s">
        <v>138</v>
      </c>
      <c r="B17" s="242"/>
      <c r="C17" s="242"/>
      <c r="D17" s="242"/>
      <c r="E17" s="242"/>
      <c r="F17" s="243"/>
      <c r="G17" s="12"/>
      <c r="H17" s="12">
        <v>100000</v>
      </c>
      <c r="I17" s="12">
        <f>H17</f>
        <v>100000</v>
      </c>
    </row>
    <row r="18" spans="1:9" ht="22.5" customHeight="1" x14ac:dyDescent="0.3">
      <c r="A18" s="259" t="s">
        <v>174</v>
      </c>
      <c r="B18" s="260"/>
      <c r="C18" s="260"/>
      <c r="D18" s="260"/>
      <c r="E18" s="260"/>
      <c r="F18" s="260"/>
      <c r="G18" s="260"/>
      <c r="H18" s="261"/>
      <c r="I18" s="66">
        <f>I17</f>
        <v>100000</v>
      </c>
    </row>
    <row r="19" spans="1:9" ht="32.450000000000003" customHeight="1" x14ac:dyDescent="0.3">
      <c r="A19" s="254" t="s">
        <v>25</v>
      </c>
      <c r="B19" s="254"/>
      <c r="C19" s="254"/>
      <c r="D19" s="254"/>
      <c r="E19" s="254"/>
      <c r="F19" s="254"/>
      <c r="G19" s="254"/>
      <c r="H19" s="254"/>
      <c r="I19" s="254"/>
    </row>
    <row r="20" spans="1:9" ht="39" customHeight="1" x14ac:dyDescent="0.3">
      <c r="A20" s="254" t="s">
        <v>1</v>
      </c>
      <c r="B20" s="254"/>
      <c r="C20" s="254"/>
      <c r="D20" s="254"/>
      <c r="E20" s="254"/>
      <c r="F20" s="74" t="s">
        <v>86</v>
      </c>
      <c r="G20" s="74" t="s">
        <v>32</v>
      </c>
      <c r="H20" s="74" t="s">
        <v>33</v>
      </c>
      <c r="I20" s="74" t="s">
        <v>34</v>
      </c>
    </row>
    <row r="21" spans="1:9" ht="35.25" customHeight="1" x14ac:dyDescent="0.3">
      <c r="A21" s="187" t="str">
        <f>C4</f>
        <v>ოპერაციული მკურნალობის თანადაფინანსება</v>
      </c>
      <c r="B21" s="187"/>
      <c r="C21" s="187"/>
      <c r="D21" s="187"/>
      <c r="E21" s="187"/>
      <c r="F21" s="12" t="s">
        <v>31</v>
      </c>
      <c r="G21" s="75" t="s">
        <v>31</v>
      </c>
      <c r="H21" s="75" t="s">
        <v>31</v>
      </c>
      <c r="I21" s="75" t="s">
        <v>31</v>
      </c>
    </row>
    <row r="22" spans="1:9" ht="36.75" customHeight="1" x14ac:dyDescent="0.3">
      <c r="A22" s="254" t="s">
        <v>26</v>
      </c>
      <c r="B22" s="254"/>
      <c r="C22" s="254"/>
      <c r="D22" s="254"/>
      <c r="E22" s="254"/>
      <c r="F22" s="254"/>
      <c r="G22" s="254"/>
      <c r="H22" s="254"/>
      <c r="I22" s="254"/>
    </row>
    <row r="23" spans="1:9" ht="32.25" customHeight="1" x14ac:dyDescent="0.3">
      <c r="A23" s="255" t="s">
        <v>183</v>
      </c>
      <c r="B23" s="255"/>
      <c r="C23" s="255"/>
      <c r="D23" s="255"/>
      <c r="E23" s="255"/>
      <c r="F23" s="255"/>
      <c r="G23" s="255"/>
      <c r="H23" s="255"/>
      <c r="I23" s="255"/>
    </row>
    <row r="24" spans="1:9" ht="23.25" customHeight="1" x14ac:dyDescent="0.3">
      <c r="A24" s="76"/>
      <c r="B24" s="76"/>
      <c r="C24" s="76"/>
      <c r="D24" s="76"/>
      <c r="E24" s="76"/>
      <c r="F24" s="76"/>
      <c r="G24" s="77"/>
      <c r="H24" s="77"/>
      <c r="I24" s="77"/>
    </row>
    <row r="25" spans="1:9" ht="23.25" customHeight="1" x14ac:dyDescent="0.3">
      <c r="A25" s="239" t="s">
        <v>39</v>
      </c>
      <c r="B25" s="239"/>
      <c r="C25" s="239"/>
      <c r="D25" s="239"/>
      <c r="E25" s="74" t="s">
        <v>0</v>
      </c>
      <c r="F25" s="74" t="s">
        <v>44</v>
      </c>
      <c r="G25" s="74" t="s">
        <v>45</v>
      </c>
      <c r="H25" s="74" t="s">
        <v>46</v>
      </c>
      <c r="I25" s="74" t="s">
        <v>47</v>
      </c>
    </row>
    <row r="26" spans="1:9" ht="35.25" customHeight="1" x14ac:dyDescent="0.3">
      <c r="A26" s="187" t="str">
        <f>C4</f>
        <v>ოპერაციული მკურნალობის თანადაფინანსება</v>
      </c>
      <c r="B26" s="187"/>
      <c r="C26" s="187"/>
      <c r="D26" s="187"/>
      <c r="E26" s="12">
        <v>80000</v>
      </c>
      <c r="F26" s="12">
        <f>H10</f>
        <v>100000</v>
      </c>
      <c r="G26" s="12">
        <v>120000</v>
      </c>
      <c r="H26" s="12">
        <v>140000</v>
      </c>
      <c r="I26" s="12">
        <v>160000</v>
      </c>
    </row>
    <row r="27" spans="1:9" ht="23.25" customHeight="1" x14ac:dyDescent="0.3">
      <c r="A27" s="76"/>
      <c r="B27" s="76"/>
      <c r="C27" s="76"/>
      <c r="D27" s="76"/>
      <c r="E27" s="76"/>
      <c r="F27" s="76"/>
      <c r="G27" s="77"/>
      <c r="H27" s="77"/>
      <c r="I27" s="77"/>
    </row>
    <row r="28" spans="1:9" ht="40.5" customHeight="1" x14ac:dyDescent="0.3">
      <c r="A28" s="256" t="s">
        <v>42</v>
      </c>
      <c r="B28" s="256"/>
      <c r="C28" s="256"/>
      <c r="D28" s="274" t="s">
        <v>472</v>
      </c>
      <c r="E28" s="275"/>
      <c r="F28" s="275"/>
      <c r="G28" s="275"/>
      <c r="H28" s="275"/>
      <c r="I28" s="276"/>
    </row>
    <row r="29" spans="1:9" ht="24" customHeight="1" x14ac:dyDescent="0.3">
      <c r="A29" s="258" t="s">
        <v>169</v>
      </c>
      <c r="B29" s="258"/>
      <c r="C29" s="258"/>
      <c r="D29" s="258"/>
      <c r="E29" s="258"/>
      <c r="F29" s="258"/>
      <c r="G29" s="258"/>
      <c r="H29" s="258"/>
      <c r="I29" s="258"/>
    </row>
    <row r="30" spans="1:9" ht="151.5" customHeight="1" x14ac:dyDescent="0.3">
      <c r="A30" s="257" t="s">
        <v>184</v>
      </c>
      <c r="B30" s="257"/>
      <c r="C30" s="257"/>
      <c r="D30" s="257"/>
      <c r="E30" s="257"/>
      <c r="F30" s="257"/>
      <c r="G30" s="257"/>
      <c r="H30" s="257"/>
      <c r="I30" s="257"/>
    </row>
    <row r="31" spans="1:9" ht="27.75" customHeight="1" x14ac:dyDescent="0.3">
      <c r="A31" s="78"/>
      <c r="B31" s="78"/>
      <c r="C31" s="78"/>
      <c r="D31" s="79"/>
      <c r="E31" s="79"/>
      <c r="F31" s="79"/>
      <c r="G31" s="80"/>
      <c r="H31" s="80"/>
      <c r="I31" s="81"/>
    </row>
    <row r="32" spans="1:9" ht="27.75" customHeight="1" x14ac:dyDescent="0.3">
      <c r="A32" s="82"/>
      <c r="B32" s="239" t="s">
        <v>27</v>
      </c>
      <c r="C32" s="239"/>
      <c r="D32" s="239"/>
      <c r="E32" s="239"/>
      <c r="F32" s="239"/>
      <c r="G32" s="239"/>
      <c r="H32" s="239"/>
      <c r="I32" s="239"/>
    </row>
    <row r="33" spans="1:9" ht="90" customHeight="1" x14ac:dyDescent="0.3">
      <c r="A33" s="82" t="s">
        <v>38</v>
      </c>
      <c r="B33" s="74" t="s">
        <v>11</v>
      </c>
      <c r="C33" s="83" t="s">
        <v>49</v>
      </c>
      <c r="D33" s="84" t="s">
        <v>50</v>
      </c>
      <c r="E33" s="83" t="s">
        <v>12</v>
      </c>
      <c r="F33" s="83" t="s">
        <v>30</v>
      </c>
      <c r="G33" s="83" t="s">
        <v>36</v>
      </c>
      <c r="H33" s="83" t="s">
        <v>13</v>
      </c>
      <c r="I33" s="83" t="s">
        <v>14</v>
      </c>
    </row>
    <row r="34" spans="1:9" ht="123.75" customHeight="1" thickBot="1" x14ac:dyDescent="0.35">
      <c r="A34" s="89" t="s">
        <v>183</v>
      </c>
      <c r="B34" s="63" t="s">
        <v>185</v>
      </c>
      <c r="C34" s="63">
        <v>178</v>
      </c>
      <c r="D34" s="63">
        <v>250</v>
      </c>
      <c r="E34" s="29" t="s">
        <v>23</v>
      </c>
      <c r="F34" s="64">
        <v>0.1</v>
      </c>
      <c r="G34" s="49" t="s">
        <v>150</v>
      </c>
      <c r="H34" s="29" t="s">
        <v>94</v>
      </c>
      <c r="I34" s="63" t="s">
        <v>186</v>
      </c>
    </row>
  </sheetData>
  <mergeCells count="37">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25:D25"/>
    <mergeCell ref="A13:I13"/>
    <mergeCell ref="A14:I14"/>
    <mergeCell ref="A15:F16"/>
    <mergeCell ref="G15:I15"/>
    <mergeCell ref="A17:F17"/>
    <mergeCell ref="A18:H18"/>
    <mergeCell ref="A19:I19"/>
    <mergeCell ref="A20:E20"/>
    <mergeCell ref="A21:E21"/>
    <mergeCell ref="A22:I22"/>
    <mergeCell ref="A23:I23"/>
    <mergeCell ref="B32:I32"/>
    <mergeCell ref="A26:D26"/>
    <mergeCell ref="A28:C28"/>
    <mergeCell ref="A29:I29"/>
    <mergeCell ref="A30:I30"/>
    <mergeCell ref="D28:I28"/>
  </mergeCells>
  <printOptions horizontalCentered="1"/>
  <pageMargins left="0.25" right="0.25"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C9706-5D96-4C14-81D5-36EBA5B4FC15}">
  <dimension ref="A1:I34"/>
  <sheetViews>
    <sheetView view="pageBreakPreview" topLeftCell="A31" zoomScaleNormal="100" zoomScaleSheetLayoutView="100" workbookViewId="0">
      <selection activeCell="A34" sqref="A34"/>
    </sheetView>
  </sheetViews>
  <sheetFormatPr defaultColWidth="9.140625" defaultRowHeight="15" x14ac:dyDescent="0.3"/>
  <cols>
    <col min="1" max="1" width="34.42578125" style="67" customWidth="1"/>
    <col min="2" max="2" width="33.85546875" style="67" customWidth="1"/>
    <col min="3" max="3" width="14.28515625" style="67" customWidth="1"/>
    <col min="4" max="5" width="13" style="67" customWidth="1"/>
    <col min="6" max="6" width="12.42578125" style="67" customWidth="1"/>
    <col min="7" max="7" width="12.28515625" style="68" customWidth="1"/>
    <col min="8" max="8" width="11.28515625" style="68" customWidth="1"/>
    <col min="9" max="9" width="12.28515625" style="68" customWidth="1"/>
    <col min="10" max="16384" width="9.140625" style="67"/>
  </cols>
  <sheetData>
    <row r="1" spans="1:9" x14ac:dyDescent="0.3">
      <c r="B1" s="271"/>
      <c r="C1" s="271"/>
      <c r="D1" s="271"/>
      <c r="E1" s="271"/>
      <c r="F1" s="271"/>
    </row>
    <row r="2" spans="1:9" ht="31.15" customHeight="1" x14ac:dyDescent="0.3">
      <c r="A2" s="258" t="s">
        <v>15</v>
      </c>
      <c r="B2" s="258"/>
      <c r="C2" s="272" t="s">
        <v>54</v>
      </c>
      <c r="D2" s="272"/>
      <c r="E2" s="272"/>
      <c r="F2" s="272"/>
      <c r="G2" s="272"/>
      <c r="H2" s="272"/>
      <c r="I2" s="272"/>
    </row>
    <row r="3" spans="1:9" ht="30.6" customHeight="1" x14ac:dyDescent="0.3">
      <c r="A3" s="254" t="s">
        <v>16</v>
      </c>
      <c r="B3" s="254"/>
      <c r="C3" s="254"/>
      <c r="D3" s="254"/>
      <c r="E3" s="254"/>
      <c r="F3" s="254"/>
      <c r="G3" s="254"/>
      <c r="H3" s="273" t="s">
        <v>192</v>
      </c>
      <c r="I3" s="273"/>
    </row>
    <row r="4" spans="1:9" ht="32.450000000000003" customHeight="1" x14ac:dyDescent="0.3">
      <c r="A4" s="69" t="s">
        <v>17</v>
      </c>
      <c r="B4" s="70"/>
      <c r="C4" s="272" t="s">
        <v>502</v>
      </c>
      <c r="D4" s="272"/>
      <c r="E4" s="272"/>
      <c r="F4" s="272"/>
      <c r="G4" s="272"/>
      <c r="H4" s="272"/>
      <c r="I4" s="272"/>
    </row>
    <row r="5" spans="1:9" ht="34.15" customHeight="1" x14ac:dyDescent="0.3">
      <c r="A5" s="69" t="s">
        <v>18</v>
      </c>
      <c r="B5" s="70"/>
      <c r="C5" s="272" t="s">
        <v>150</v>
      </c>
      <c r="D5" s="272"/>
      <c r="E5" s="272"/>
      <c r="F5" s="272"/>
      <c r="G5" s="272"/>
      <c r="H5" s="272"/>
      <c r="I5" s="272"/>
    </row>
    <row r="6" spans="1:9" ht="34.15" customHeight="1" x14ac:dyDescent="0.3">
      <c r="A6" s="254" t="s">
        <v>21</v>
      </c>
      <c r="B6" s="254"/>
      <c r="C6" s="254"/>
      <c r="D6" s="254"/>
      <c r="E6" s="254"/>
      <c r="F6" s="254"/>
      <c r="G6" s="254"/>
      <c r="H6" s="273" t="s">
        <v>153</v>
      </c>
      <c r="I6" s="273"/>
    </row>
    <row r="7" spans="1:9" ht="27" customHeight="1" x14ac:dyDescent="0.3">
      <c r="A7" s="254" t="s">
        <v>399</v>
      </c>
      <c r="B7" s="254"/>
      <c r="C7" s="254"/>
      <c r="D7" s="254"/>
      <c r="E7" s="254"/>
      <c r="F7" s="254"/>
      <c r="G7" s="254"/>
      <c r="H7" s="204">
        <f>I18</f>
        <v>500000</v>
      </c>
      <c r="I7" s="204"/>
    </row>
    <row r="8" spans="1:9" ht="21" hidden="1" customHeight="1" x14ac:dyDescent="0.3">
      <c r="A8" s="270" t="s">
        <v>58</v>
      </c>
      <c r="B8" s="270"/>
      <c r="C8" s="270"/>
      <c r="D8" s="270"/>
      <c r="E8" s="71"/>
      <c r="F8" s="71"/>
      <c r="G8" s="12"/>
      <c r="H8" s="206"/>
      <c r="I8" s="206"/>
    </row>
    <row r="9" spans="1:9" ht="27.75" hidden="1" customHeight="1" x14ac:dyDescent="0.3">
      <c r="A9" s="270" t="s">
        <v>59</v>
      </c>
      <c r="B9" s="270"/>
      <c r="C9" s="270"/>
      <c r="D9" s="270"/>
      <c r="E9" s="71"/>
      <c r="F9" s="71"/>
      <c r="G9" s="12"/>
      <c r="H9" s="206"/>
      <c r="I9" s="206"/>
    </row>
    <row r="10" spans="1:9" ht="27" customHeight="1" x14ac:dyDescent="0.3">
      <c r="A10" s="269" t="s">
        <v>22</v>
      </c>
      <c r="B10" s="269"/>
      <c r="C10" s="269"/>
      <c r="D10" s="269"/>
      <c r="E10" s="269"/>
      <c r="F10" s="269"/>
      <c r="G10" s="269"/>
      <c r="H10" s="204">
        <f>H7</f>
        <v>500000</v>
      </c>
      <c r="I10" s="204"/>
    </row>
    <row r="11" spans="1:9" ht="26.25" customHeight="1" x14ac:dyDescent="0.3">
      <c r="A11" s="254" t="s">
        <v>19</v>
      </c>
      <c r="B11" s="254"/>
      <c r="C11" s="254"/>
      <c r="D11" s="254"/>
      <c r="E11" s="254"/>
      <c r="F11" s="254"/>
      <c r="G11" s="254"/>
      <c r="H11" s="254"/>
      <c r="I11" s="254"/>
    </row>
    <row r="12" spans="1:9" ht="36.75" customHeight="1" x14ac:dyDescent="0.3">
      <c r="A12" s="255" t="s">
        <v>187</v>
      </c>
      <c r="B12" s="255"/>
      <c r="C12" s="255"/>
      <c r="D12" s="255"/>
      <c r="E12" s="255"/>
      <c r="F12" s="255"/>
      <c r="G12" s="255"/>
      <c r="H12" s="255"/>
      <c r="I12" s="255"/>
    </row>
    <row r="13" spans="1:9" ht="32.25" customHeight="1" x14ac:dyDescent="0.3">
      <c r="A13" s="254" t="s">
        <v>20</v>
      </c>
      <c r="B13" s="254"/>
      <c r="C13" s="254"/>
      <c r="D13" s="254"/>
      <c r="E13" s="254"/>
      <c r="F13" s="254"/>
      <c r="G13" s="254"/>
      <c r="H13" s="254"/>
      <c r="I13" s="254"/>
    </row>
    <row r="14" spans="1:9" ht="226.5" customHeight="1" x14ac:dyDescent="0.3">
      <c r="A14" s="255" t="s">
        <v>188</v>
      </c>
      <c r="B14" s="255"/>
      <c r="C14" s="255"/>
      <c r="D14" s="255"/>
      <c r="E14" s="255"/>
      <c r="F14" s="255"/>
      <c r="G14" s="255"/>
      <c r="H14" s="255"/>
      <c r="I14" s="255"/>
    </row>
    <row r="15" spans="1:9" ht="27.6" customHeight="1" x14ac:dyDescent="0.3">
      <c r="A15" s="254" t="s">
        <v>1</v>
      </c>
      <c r="B15" s="254"/>
      <c r="C15" s="254"/>
      <c r="D15" s="254"/>
      <c r="E15" s="254"/>
      <c r="F15" s="254"/>
      <c r="G15" s="256" t="s">
        <v>28</v>
      </c>
      <c r="H15" s="256"/>
      <c r="I15" s="256"/>
    </row>
    <row r="16" spans="1:9" ht="48.75" customHeight="1" x14ac:dyDescent="0.3">
      <c r="A16" s="254"/>
      <c r="B16" s="254"/>
      <c r="C16" s="254"/>
      <c r="D16" s="254"/>
      <c r="E16" s="254"/>
      <c r="F16" s="254"/>
      <c r="G16" s="72" t="s">
        <v>23</v>
      </c>
      <c r="H16" s="73" t="s">
        <v>35</v>
      </c>
      <c r="I16" s="73" t="s">
        <v>24</v>
      </c>
    </row>
    <row r="17" spans="1:9" ht="22.5" customHeight="1" x14ac:dyDescent="0.3">
      <c r="A17" s="241" t="s">
        <v>138</v>
      </c>
      <c r="B17" s="242"/>
      <c r="C17" s="242"/>
      <c r="D17" s="242"/>
      <c r="E17" s="242"/>
      <c r="F17" s="243"/>
      <c r="G17" s="12">
        <v>2500</v>
      </c>
      <c r="H17" s="12">
        <v>200</v>
      </c>
      <c r="I17" s="12">
        <f>H17*G17</f>
        <v>500000</v>
      </c>
    </row>
    <row r="18" spans="1:9" ht="22.5" customHeight="1" x14ac:dyDescent="0.3">
      <c r="A18" s="259" t="s">
        <v>174</v>
      </c>
      <c r="B18" s="260"/>
      <c r="C18" s="260"/>
      <c r="D18" s="260"/>
      <c r="E18" s="260"/>
      <c r="F18" s="260"/>
      <c r="G18" s="260"/>
      <c r="H18" s="261"/>
      <c r="I18" s="66">
        <f>I17</f>
        <v>500000</v>
      </c>
    </row>
    <row r="19" spans="1:9" ht="32.450000000000003" customHeight="1" x14ac:dyDescent="0.3">
      <c r="A19" s="239" t="s">
        <v>25</v>
      </c>
      <c r="B19" s="239"/>
      <c r="C19" s="239"/>
      <c r="D19" s="239"/>
      <c r="E19" s="239"/>
      <c r="F19" s="239"/>
      <c r="G19" s="239"/>
      <c r="H19" s="239"/>
      <c r="I19" s="239"/>
    </row>
    <row r="20" spans="1:9" ht="39" customHeight="1" x14ac:dyDescent="0.3">
      <c r="A20" s="254" t="s">
        <v>1</v>
      </c>
      <c r="B20" s="254"/>
      <c r="C20" s="254"/>
      <c r="D20" s="254"/>
      <c r="E20" s="254"/>
      <c r="F20" s="74" t="s">
        <v>86</v>
      </c>
      <c r="G20" s="74" t="s">
        <v>32</v>
      </c>
      <c r="H20" s="74" t="s">
        <v>33</v>
      </c>
      <c r="I20" s="74" t="s">
        <v>34</v>
      </c>
    </row>
    <row r="21" spans="1:9" ht="35.25" customHeight="1" x14ac:dyDescent="0.3">
      <c r="A21" s="187" t="str">
        <f>C4</f>
        <v>მოწყვლადი სოციალური ჯგუფების ბენეფიციართა მედიკამენტებით უზრუნველყოფა</v>
      </c>
      <c r="B21" s="187"/>
      <c r="C21" s="187"/>
      <c r="D21" s="187"/>
      <c r="E21" s="187"/>
      <c r="F21" s="12" t="s">
        <v>31</v>
      </c>
      <c r="G21" s="75" t="s">
        <v>31</v>
      </c>
      <c r="H21" s="75" t="s">
        <v>31</v>
      </c>
      <c r="I21" s="75" t="s">
        <v>31</v>
      </c>
    </row>
    <row r="22" spans="1:9" ht="36.75" customHeight="1" x14ac:dyDescent="0.3">
      <c r="A22" s="254" t="s">
        <v>26</v>
      </c>
      <c r="B22" s="254"/>
      <c r="C22" s="254"/>
      <c r="D22" s="254"/>
      <c r="E22" s="254"/>
      <c r="F22" s="254"/>
      <c r="G22" s="254"/>
      <c r="H22" s="254"/>
      <c r="I22" s="254"/>
    </row>
    <row r="23" spans="1:9" ht="32.25" customHeight="1" x14ac:dyDescent="0.3">
      <c r="A23" s="277" t="s">
        <v>503</v>
      </c>
      <c r="B23" s="277"/>
      <c r="C23" s="277"/>
      <c r="D23" s="277"/>
      <c r="E23" s="277"/>
      <c r="F23" s="277"/>
      <c r="G23" s="277"/>
      <c r="H23" s="277"/>
      <c r="I23" s="277"/>
    </row>
    <row r="24" spans="1:9" ht="23.25" customHeight="1" x14ac:dyDescent="0.3">
      <c r="A24" s="76"/>
      <c r="B24" s="76"/>
      <c r="C24" s="76"/>
      <c r="D24" s="76"/>
      <c r="E24" s="76"/>
      <c r="F24" s="76"/>
      <c r="G24" s="77"/>
      <c r="H24" s="77"/>
      <c r="I24" s="77"/>
    </row>
    <row r="25" spans="1:9" ht="23.25" customHeight="1" x14ac:dyDescent="0.3">
      <c r="A25" s="239" t="s">
        <v>39</v>
      </c>
      <c r="B25" s="239"/>
      <c r="C25" s="239"/>
      <c r="D25" s="239"/>
      <c r="E25" s="74" t="s">
        <v>0</v>
      </c>
      <c r="F25" s="74" t="s">
        <v>44</v>
      </c>
      <c r="G25" s="74" t="s">
        <v>45</v>
      </c>
      <c r="H25" s="74" t="s">
        <v>46</v>
      </c>
      <c r="I25" s="74" t="s">
        <v>47</v>
      </c>
    </row>
    <row r="26" spans="1:9" ht="35.25" customHeight="1" x14ac:dyDescent="0.3">
      <c r="A26" s="187" t="str">
        <f>C4</f>
        <v>მოწყვლადი სოციალური ჯგუფების ბენეფიციართა მედიკამენტებით უზრუნველყოფა</v>
      </c>
      <c r="B26" s="187"/>
      <c r="C26" s="187"/>
      <c r="D26" s="187"/>
      <c r="E26" s="12">
        <v>470000</v>
      </c>
      <c r="F26" s="12">
        <f>H10</f>
        <v>500000</v>
      </c>
      <c r="G26" s="12">
        <v>500000</v>
      </c>
      <c r="H26" s="12">
        <v>550000</v>
      </c>
      <c r="I26" s="12">
        <v>600000</v>
      </c>
    </row>
    <row r="27" spans="1:9" ht="23.25" customHeight="1" x14ac:dyDescent="0.3">
      <c r="A27" s="76"/>
      <c r="B27" s="76"/>
      <c r="C27" s="76"/>
      <c r="D27" s="76"/>
      <c r="E27" s="76"/>
      <c r="F27" s="76"/>
      <c r="G27" s="77"/>
      <c r="H27" s="77"/>
      <c r="I27" s="77"/>
    </row>
    <row r="28" spans="1:9" ht="68.25" customHeight="1" x14ac:dyDescent="0.3">
      <c r="A28" s="256" t="s">
        <v>42</v>
      </c>
      <c r="B28" s="256"/>
      <c r="C28" s="256"/>
      <c r="D28" s="266" t="s">
        <v>465</v>
      </c>
      <c r="E28" s="267"/>
      <c r="F28" s="267"/>
      <c r="G28" s="267"/>
      <c r="H28" s="267"/>
      <c r="I28" s="268"/>
    </row>
    <row r="29" spans="1:9" ht="17.25" customHeight="1" x14ac:dyDescent="0.3">
      <c r="A29" s="258" t="s">
        <v>169</v>
      </c>
      <c r="B29" s="258"/>
      <c r="C29" s="258"/>
      <c r="D29" s="258"/>
      <c r="E29" s="258"/>
      <c r="F29" s="258"/>
      <c r="G29" s="258"/>
      <c r="H29" s="258"/>
      <c r="I29" s="258"/>
    </row>
    <row r="30" spans="1:9" ht="169.5" customHeight="1" x14ac:dyDescent="0.3">
      <c r="A30" s="257" t="s">
        <v>189</v>
      </c>
      <c r="B30" s="257"/>
      <c r="C30" s="257"/>
      <c r="D30" s="257"/>
      <c r="E30" s="257"/>
      <c r="F30" s="257"/>
      <c r="G30" s="257"/>
      <c r="H30" s="257"/>
      <c r="I30" s="257"/>
    </row>
    <row r="31" spans="1:9" ht="27.75" customHeight="1" x14ac:dyDescent="0.3">
      <c r="A31" s="78"/>
      <c r="B31" s="78"/>
      <c r="C31" s="78"/>
      <c r="D31" s="79"/>
      <c r="E31" s="79"/>
      <c r="F31" s="79"/>
      <c r="G31" s="80"/>
      <c r="H31" s="80"/>
      <c r="I31" s="81"/>
    </row>
    <row r="32" spans="1:9" ht="27.75" customHeight="1" x14ac:dyDescent="0.3">
      <c r="A32" s="82"/>
      <c r="B32" s="239" t="s">
        <v>27</v>
      </c>
      <c r="C32" s="239"/>
      <c r="D32" s="239"/>
      <c r="E32" s="239"/>
      <c r="F32" s="239"/>
      <c r="G32" s="239"/>
      <c r="H32" s="239"/>
      <c r="I32" s="239"/>
    </row>
    <row r="33" spans="1:9" ht="76.5" customHeight="1" x14ac:dyDescent="0.3">
      <c r="A33" s="82" t="s">
        <v>38</v>
      </c>
      <c r="B33" s="74" t="s">
        <v>11</v>
      </c>
      <c r="C33" s="83" t="s">
        <v>49</v>
      </c>
      <c r="D33" s="84" t="s">
        <v>50</v>
      </c>
      <c r="E33" s="83" t="s">
        <v>12</v>
      </c>
      <c r="F33" s="83" t="s">
        <v>30</v>
      </c>
      <c r="G33" s="83" t="s">
        <v>36</v>
      </c>
      <c r="H33" s="83" t="s">
        <v>13</v>
      </c>
      <c r="I33" s="83" t="s">
        <v>14</v>
      </c>
    </row>
    <row r="34" spans="1:9" ht="107.25" customHeight="1" thickBot="1" x14ac:dyDescent="0.35">
      <c r="A34" s="161" t="s">
        <v>503</v>
      </c>
      <c r="B34" s="63" t="s">
        <v>91</v>
      </c>
      <c r="C34" s="29" t="s">
        <v>190</v>
      </c>
      <c r="D34" s="29" t="s">
        <v>473</v>
      </c>
      <c r="E34" s="29" t="s">
        <v>23</v>
      </c>
      <c r="F34" s="64">
        <v>0.1</v>
      </c>
      <c r="G34" s="49" t="s">
        <v>150</v>
      </c>
      <c r="H34" s="29" t="s">
        <v>94</v>
      </c>
      <c r="I34" s="63" t="s">
        <v>191</v>
      </c>
    </row>
  </sheetData>
  <mergeCells count="37">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25:D25"/>
    <mergeCell ref="A13:I13"/>
    <mergeCell ref="A14:I14"/>
    <mergeCell ref="A15:F16"/>
    <mergeCell ref="G15:I15"/>
    <mergeCell ref="A17:F17"/>
    <mergeCell ref="A18:H18"/>
    <mergeCell ref="A19:I19"/>
    <mergeCell ref="A20:E20"/>
    <mergeCell ref="A21:E21"/>
    <mergeCell ref="A22:I22"/>
    <mergeCell ref="A23:I23"/>
    <mergeCell ref="B32:I32"/>
    <mergeCell ref="A26:D26"/>
    <mergeCell ref="A28:C28"/>
    <mergeCell ref="A29:I29"/>
    <mergeCell ref="A30:I30"/>
    <mergeCell ref="D28:I28"/>
  </mergeCells>
  <printOptions horizontalCentered="1"/>
  <pageMargins left="0.25" right="0.25" top="0.75" bottom="0.75" header="0.3" footer="0.3"/>
  <pageSetup paperSize="9" scale="60" orientation="landscape" r:id="rId1"/>
  <rowBreaks count="1" manualBreakCount="1">
    <brk id="1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AF939-DDC9-4EA5-A9F7-57A653A17997}">
  <dimension ref="A1:I40"/>
  <sheetViews>
    <sheetView view="pageBreakPreview" topLeftCell="A34" zoomScaleNormal="100" zoomScaleSheetLayoutView="100" workbookViewId="0">
      <selection activeCell="A27" sqref="A27:I27"/>
    </sheetView>
  </sheetViews>
  <sheetFormatPr defaultColWidth="9.140625" defaultRowHeight="15" x14ac:dyDescent="0.3"/>
  <cols>
    <col min="1" max="1" width="34.42578125" style="67" customWidth="1"/>
    <col min="2" max="2" width="33.85546875" style="67" customWidth="1"/>
    <col min="3" max="3" width="14.28515625" style="67" customWidth="1"/>
    <col min="4" max="5" width="13" style="67" customWidth="1"/>
    <col min="6" max="6" width="12.42578125" style="67" customWidth="1"/>
    <col min="7" max="7" width="12.28515625" style="68" customWidth="1"/>
    <col min="8" max="8" width="11.28515625" style="68" customWidth="1"/>
    <col min="9" max="9" width="12.28515625" style="68" customWidth="1"/>
    <col min="10" max="16384" width="9.140625" style="67"/>
  </cols>
  <sheetData>
    <row r="1" spans="1:9" x14ac:dyDescent="0.3">
      <c r="B1" s="271"/>
      <c r="C1" s="271"/>
      <c r="D1" s="271"/>
      <c r="E1" s="271"/>
      <c r="F1" s="271"/>
    </row>
    <row r="2" spans="1:9" ht="31.15" customHeight="1" x14ac:dyDescent="0.3">
      <c r="A2" s="258" t="s">
        <v>15</v>
      </c>
      <c r="B2" s="258"/>
      <c r="C2" s="272" t="s">
        <v>54</v>
      </c>
      <c r="D2" s="272"/>
      <c r="E2" s="272"/>
      <c r="F2" s="272"/>
      <c r="G2" s="272"/>
      <c r="H2" s="272"/>
      <c r="I2" s="272"/>
    </row>
    <row r="3" spans="1:9" ht="30.6" customHeight="1" x14ac:dyDescent="0.3">
      <c r="A3" s="254" t="s">
        <v>16</v>
      </c>
      <c r="B3" s="254"/>
      <c r="C3" s="254"/>
      <c r="D3" s="254"/>
      <c r="E3" s="254"/>
      <c r="F3" s="254"/>
      <c r="G3" s="254"/>
      <c r="H3" s="273" t="s">
        <v>193</v>
      </c>
      <c r="I3" s="273"/>
    </row>
    <row r="4" spans="1:9" ht="32.450000000000003" customHeight="1" x14ac:dyDescent="0.3">
      <c r="A4" s="69" t="s">
        <v>17</v>
      </c>
      <c r="B4" s="70"/>
      <c r="C4" s="272" t="s">
        <v>194</v>
      </c>
      <c r="D4" s="272"/>
      <c r="E4" s="272"/>
      <c r="F4" s="272"/>
      <c r="G4" s="272"/>
      <c r="H4" s="272"/>
      <c r="I4" s="272"/>
    </row>
    <row r="5" spans="1:9" ht="34.15" customHeight="1" x14ac:dyDescent="0.3">
      <c r="A5" s="69" t="s">
        <v>18</v>
      </c>
      <c r="B5" s="70"/>
      <c r="C5" s="272" t="s">
        <v>150</v>
      </c>
      <c r="D5" s="272"/>
      <c r="E5" s="272"/>
      <c r="F5" s="272"/>
      <c r="G5" s="272"/>
      <c r="H5" s="272"/>
      <c r="I5" s="272"/>
    </row>
    <row r="6" spans="1:9" ht="34.15" customHeight="1" x14ac:dyDescent="0.3">
      <c r="A6" s="254" t="s">
        <v>21</v>
      </c>
      <c r="B6" s="254"/>
      <c r="C6" s="254"/>
      <c r="D6" s="254"/>
      <c r="E6" s="254"/>
      <c r="F6" s="254"/>
      <c r="G6" s="254"/>
      <c r="H6" s="273" t="s">
        <v>153</v>
      </c>
      <c r="I6" s="273"/>
    </row>
    <row r="7" spans="1:9" ht="27" customHeight="1" x14ac:dyDescent="0.3">
      <c r="A7" s="270" t="s">
        <v>57</v>
      </c>
      <c r="B7" s="270"/>
      <c r="C7" s="270"/>
      <c r="D7" s="270"/>
      <c r="E7" s="270"/>
      <c r="F7" s="270"/>
      <c r="G7" s="270"/>
      <c r="H7" s="204">
        <f>I21</f>
        <v>12400.091</v>
      </c>
      <c r="I7" s="204"/>
    </row>
    <row r="8" spans="1:9" ht="21" hidden="1" customHeight="1" x14ac:dyDescent="0.3">
      <c r="A8" s="270" t="s">
        <v>58</v>
      </c>
      <c r="B8" s="270"/>
      <c r="C8" s="270"/>
      <c r="D8" s="270"/>
      <c r="E8" s="71"/>
      <c r="F8" s="71"/>
      <c r="G8" s="12"/>
      <c r="H8" s="206"/>
      <c r="I8" s="206"/>
    </row>
    <row r="9" spans="1:9" ht="27.75" hidden="1" customHeight="1" x14ac:dyDescent="0.3">
      <c r="A9" s="270" t="s">
        <v>59</v>
      </c>
      <c r="B9" s="270"/>
      <c r="C9" s="270"/>
      <c r="D9" s="270"/>
      <c r="E9" s="71"/>
      <c r="F9" s="71"/>
      <c r="G9" s="12"/>
      <c r="H9" s="206"/>
      <c r="I9" s="206"/>
    </row>
    <row r="10" spans="1:9" ht="27" customHeight="1" x14ac:dyDescent="0.3">
      <c r="A10" s="269" t="s">
        <v>22</v>
      </c>
      <c r="B10" s="269"/>
      <c r="C10" s="269"/>
      <c r="D10" s="269"/>
      <c r="E10" s="269"/>
      <c r="F10" s="269"/>
      <c r="G10" s="269"/>
      <c r="H10" s="204">
        <f>H7</f>
        <v>12400.091</v>
      </c>
      <c r="I10" s="204"/>
    </row>
    <row r="11" spans="1:9" ht="26.25" customHeight="1" x14ac:dyDescent="0.3">
      <c r="A11" s="254" t="s">
        <v>19</v>
      </c>
      <c r="B11" s="254"/>
      <c r="C11" s="254"/>
      <c r="D11" s="254"/>
      <c r="E11" s="254"/>
      <c r="F11" s="254"/>
      <c r="G11" s="254"/>
      <c r="H11" s="254"/>
      <c r="I11" s="254"/>
    </row>
    <row r="12" spans="1:9" ht="36.75" customHeight="1" x14ac:dyDescent="0.3">
      <c r="A12" s="255" t="s">
        <v>195</v>
      </c>
      <c r="B12" s="255"/>
      <c r="C12" s="255"/>
      <c r="D12" s="255"/>
      <c r="E12" s="255"/>
      <c r="F12" s="255"/>
      <c r="G12" s="255"/>
      <c r="H12" s="255"/>
      <c r="I12" s="255"/>
    </row>
    <row r="13" spans="1:9" ht="32.25" customHeight="1" x14ac:dyDescent="0.3">
      <c r="A13" s="254" t="s">
        <v>20</v>
      </c>
      <c r="B13" s="254"/>
      <c r="C13" s="254"/>
      <c r="D13" s="254"/>
      <c r="E13" s="254"/>
      <c r="F13" s="254"/>
      <c r="G13" s="254"/>
      <c r="H13" s="254"/>
      <c r="I13" s="254"/>
    </row>
    <row r="14" spans="1:9" ht="109.5" customHeight="1" x14ac:dyDescent="0.3">
      <c r="A14" s="255" t="s">
        <v>196</v>
      </c>
      <c r="B14" s="255"/>
      <c r="C14" s="255"/>
      <c r="D14" s="255"/>
      <c r="E14" s="255"/>
      <c r="F14" s="255"/>
      <c r="G14" s="255"/>
      <c r="H14" s="255"/>
      <c r="I14" s="255"/>
    </row>
    <row r="15" spans="1:9" ht="27.6" customHeight="1" x14ac:dyDescent="0.3">
      <c r="A15" s="254" t="s">
        <v>1</v>
      </c>
      <c r="B15" s="254"/>
      <c r="C15" s="254"/>
      <c r="D15" s="254"/>
      <c r="E15" s="254"/>
      <c r="F15" s="254"/>
      <c r="G15" s="256" t="s">
        <v>28</v>
      </c>
      <c r="H15" s="256"/>
      <c r="I15" s="256"/>
    </row>
    <row r="16" spans="1:9" ht="48.75" customHeight="1" x14ac:dyDescent="0.3">
      <c r="A16" s="254"/>
      <c r="B16" s="254"/>
      <c r="C16" s="254"/>
      <c r="D16" s="254"/>
      <c r="E16" s="254"/>
      <c r="F16" s="254"/>
      <c r="G16" s="72" t="s">
        <v>23</v>
      </c>
      <c r="H16" s="73" t="s">
        <v>35</v>
      </c>
      <c r="I16" s="73" t="s">
        <v>24</v>
      </c>
    </row>
    <row r="17" spans="1:9" ht="24" customHeight="1" x14ac:dyDescent="0.3">
      <c r="A17" s="297" t="s">
        <v>197</v>
      </c>
      <c r="B17" s="298"/>
      <c r="C17" s="298"/>
      <c r="D17" s="298"/>
      <c r="E17" s="298"/>
      <c r="F17" s="299"/>
      <c r="G17" s="293">
        <v>8250</v>
      </c>
      <c r="H17" s="295">
        <v>0.95218000000000003</v>
      </c>
      <c r="I17" s="293">
        <f>G17*H17</f>
        <v>7855.4850000000006</v>
      </c>
    </row>
    <row r="18" spans="1:9" ht="20.25" customHeight="1" x14ac:dyDescent="0.3">
      <c r="A18" s="300" t="s">
        <v>198</v>
      </c>
      <c r="B18" s="301"/>
      <c r="C18" s="301"/>
      <c r="D18" s="301"/>
      <c r="E18" s="301"/>
      <c r="F18" s="302"/>
      <c r="G18" s="294"/>
      <c r="H18" s="296"/>
      <c r="I18" s="294"/>
    </row>
    <row r="19" spans="1:9" ht="31.5" customHeight="1" x14ac:dyDescent="0.3">
      <c r="A19" s="297" t="s">
        <v>199</v>
      </c>
      <c r="B19" s="298"/>
      <c r="C19" s="298"/>
      <c r="D19" s="298"/>
      <c r="E19" s="298"/>
      <c r="F19" s="299"/>
      <c r="G19" s="293">
        <v>8230</v>
      </c>
      <c r="H19" s="295">
        <v>0.55220000000000002</v>
      </c>
      <c r="I19" s="293">
        <f>G19*H19</f>
        <v>4544.6059999999998</v>
      </c>
    </row>
    <row r="20" spans="1:9" ht="23.25" customHeight="1" x14ac:dyDescent="0.3">
      <c r="A20" s="300" t="s">
        <v>200</v>
      </c>
      <c r="B20" s="301"/>
      <c r="C20" s="301"/>
      <c r="D20" s="301"/>
      <c r="E20" s="301"/>
      <c r="F20" s="302"/>
      <c r="G20" s="294"/>
      <c r="H20" s="296"/>
      <c r="I20" s="294"/>
    </row>
    <row r="21" spans="1:9" ht="22.5" customHeight="1" x14ac:dyDescent="0.3">
      <c r="A21" s="259" t="s">
        <v>464</v>
      </c>
      <c r="B21" s="260"/>
      <c r="C21" s="260"/>
      <c r="D21" s="260"/>
      <c r="E21" s="260"/>
      <c r="F21" s="260"/>
      <c r="G21" s="260"/>
      <c r="H21" s="261"/>
      <c r="I21" s="66">
        <f>I22</f>
        <v>12400.091</v>
      </c>
    </row>
    <row r="22" spans="1:9" ht="22.5" customHeight="1" x14ac:dyDescent="0.3">
      <c r="A22" s="134" t="s">
        <v>138</v>
      </c>
      <c r="B22" s="135"/>
      <c r="C22" s="135"/>
      <c r="D22" s="135"/>
      <c r="E22" s="135"/>
      <c r="F22" s="135"/>
      <c r="G22" s="135"/>
      <c r="H22" s="136"/>
      <c r="I22" s="66">
        <f>I17+I19</f>
        <v>12400.091</v>
      </c>
    </row>
    <row r="23" spans="1:9" ht="32.450000000000003" customHeight="1" x14ac:dyDescent="0.3">
      <c r="A23" s="254" t="s">
        <v>25</v>
      </c>
      <c r="B23" s="254"/>
      <c r="C23" s="254"/>
      <c r="D23" s="254"/>
      <c r="E23" s="254"/>
      <c r="F23" s="254"/>
      <c r="G23" s="254"/>
      <c r="H23" s="254"/>
      <c r="I23" s="254"/>
    </row>
    <row r="24" spans="1:9" ht="39" customHeight="1" x14ac:dyDescent="0.3">
      <c r="A24" s="254" t="s">
        <v>1</v>
      </c>
      <c r="B24" s="254"/>
      <c r="C24" s="254"/>
      <c r="D24" s="254"/>
      <c r="E24" s="254"/>
      <c r="F24" s="74" t="s">
        <v>86</v>
      </c>
      <c r="G24" s="74" t="s">
        <v>32</v>
      </c>
      <c r="H24" s="74" t="s">
        <v>33</v>
      </c>
      <c r="I24" s="74" t="s">
        <v>34</v>
      </c>
    </row>
    <row r="25" spans="1:9" ht="27" customHeight="1" x14ac:dyDescent="0.3">
      <c r="A25" s="187" t="str">
        <f>C4</f>
        <v>ქრონიკული დაავადებების სამკურნალო სპეციფიკური მედიკამენტებით უზრუნველყოფა</v>
      </c>
      <c r="B25" s="187"/>
      <c r="C25" s="187"/>
      <c r="D25" s="187"/>
      <c r="E25" s="187"/>
      <c r="F25" s="12" t="s">
        <v>31</v>
      </c>
      <c r="G25" s="75" t="s">
        <v>31</v>
      </c>
      <c r="H25" s="75" t="s">
        <v>31</v>
      </c>
      <c r="I25" s="75" t="s">
        <v>31</v>
      </c>
    </row>
    <row r="26" spans="1:9" ht="29.25" customHeight="1" x14ac:dyDescent="0.3">
      <c r="A26" s="254" t="s">
        <v>26</v>
      </c>
      <c r="B26" s="254"/>
      <c r="C26" s="254"/>
      <c r="D26" s="254"/>
      <c r="E26" s="254"/>
      <c r="F26" s="254"/>
      <c r="G26" s="254"/>
      <c r="H26" s="254"/>
      <c r="I26" s="254"/>
    </row>
    <row r="27" spans="1:9" ht="48" customHeight="1" x14ac:dyDescent="0.3">
      <c r="A27" s="277" t="s">
        <v>504</v>
      </c>
      <c r="B27" s="277"/>
      <c r="C27" s="277"/>
      <c r="D27" s="277"/>
      <c r="E27" s="277"/>
      <c r="F27" s="277"/>
      <c r="G27" s="277"/>
      <c r="H27" s="277"/>
      <c r="I27" s="277"/>
    </row>
    <row r="28" spans="1:9" ht="23.25" customHeight="1" x14ac:dyDescent="0.3">
      <c r="A28" s="76"/>
      <c r="B28" s="76"/>
      <c r="C28" s="76"/>
      <c r="D28" s="76"/>
      <c r="E28" s="76"/>
      <c r="F28" s="76"/>
      <c r="G28" s="77"/>
      <c r="H28" s="77"/>
      <c r="I28" s="77"/>
    </row>
    <row r="29" spans="1:9" ht="23.25" customHeight="1" x14ac:dyDescent="0.3">
      <c r="A29" s="239" t="s">
        <v>39</v>
      </c>
      <c r="B29" s="239"/>
      <c r="C29" s="239"/>
      <c r="D29" s="239"/>
      <c r="E29" s="74" t="s">
        <v>0</v>
      </c>
      <c r="F29" s="74" t="s">
        <v>44</v>
      </c>
      <c r="G29" s="74" t="s">
        <v>45</v>
      </c>
      <c r="H29" s="74" t="s">
        <v>46</v>
      </c>
      <c r="I29" s="74" t="s">
        <v>47</v>
      </c>
    </row>
    <row r="30" spans="1:9" ht="35.25" customHeight="1" x14ac:dyDescent="0.3">
      <c r="A30" s="187" t="str">
        <f>C4</f>
        <v>ქრონიკული დაავადებების სამკურნალო სპეციფიკური მედიკამენტებით უზრუნველყოფა</v>
      </c>
      <c r="B30" s="187"/>
      <c r="C30" s="187"/>
      <c r="D30" s="187"/>
      <c r="E30" s="12">
        <v>12400</v>
      </c>
      <c r="F30" s="12">
        <f>H10</f>
        <v>12400.091</v>
      </c>
      <c r="G30" s="12">
        <v>13000</v>
      </c>
      <c r="H30" s="12">
        <v>13000</v>
      </c>
      <c r="I30" s="12">
        <v>13000</v>
      </c>
    </row>
    <row r="31" spans="1:9" ht="23.25" customHeight="1" x14ac:dyDescent="0.3">
      <c r="A31" s="76"/>
      <c r="B31" s="76"/>
      <c r="C31" s="76"/>
      <c r="D31" s="76"/>
      <c r="E31" s="76"/>
      <c r="F31" s="76"/>
      <c r="G31" s="77"/>
      <c r="H31" s="77"/>
      <c r="I31" s="77"/>
    </row>
    <row r="32" spans="1:9" ht="45" customHeight="1" x14ac:dyDescent="0.3">
      <c r="A32" s="256" t="s">
        <v>42</v>
      </c>
      <c r="B32" s="256"/>
      <c r="C32" s="256"/>
      <c r="D32" s="266" t="s">
        <v>465</v>
      </c>
      <c r="E32" s="267"/>
      <c r="F32" s="267"/>
      <c r="G32" s="267"/>
      <c r="H32" s="267"/>
      <c r="I32" s="268"/>
    </row>
    <row r="33" spans="1:9" ht="17.25" customHeight="1" x14ac:dyDescent="0.3">
      <c r="A33" s="258" t="s">
        <v>169</v>
      </c>
      <c r="B33" s="258"/>
      <c r="C33" s="258"/>
      <c r="D33" s="258"/>
      <c r="E33" s="258"/>
      <c r="F33" s="258"/>
      <c r="G33" s="258"/>
      <c r="H33" s="258"/>
      <c r="I33" s="258"/>
    </row>
    <row r="34" spans="1:9" ht="123" customHeight="1" x14ac:dyDescent="0.3">
      <c r="A34" s="257" t="s">
        <v>201</v>
      </c>
      <c r="B34" s="257"/>
      <c r="C34" s="257"/>
      <c r="D34" s="257"/>
      <c r="E34" s="257"/>
      <c r="F34" s="257"/>
      <c r="G34" s="257"/>
      <c r="H34" s="257"/>
      <c r="I34" s="257"/>
    </row>
    <row r="35" spans="1:9" ht="18" customHeight="1" x14ac:dyDescent="0.3">
      <c r="A35" s="78"/>
      <c r="B35" s="78"/>
      <c r="C35" s="78"/>
      <c r="D35" s="79"/>
      <c r="E35" s="79"/>
      <c r="F35" s="79"/>
      <c r="G35" s="80"/>
      <c r="H35" s="80"/>
      <c r="I35" s="81"/>
    </row>
    <row r="36" spans="1:9" ht="27.75" customHeight="1" x14ac:dyDescent="0.3">
      <c r="A36" s="82"/>
      <c r="B36" s="239" t="s">
        <v>10</v>
      </c>
      <c r="C36" s="239"/>
      <c r="D36" s="239"/>
      <c r="E36" s="239"/>
      <c r="F36" s="239"/>
      <c r="G36" s="239"/>
      <c r="H36" s="239"/>
      <c r="I36" s="239"/>
    </row>
    <row r="37" spans="1:9" ht="50.25" customHeight="1" x14ac:dyDescent="0.3">
      <c r="A37" s="82" t="s">
        <v>37</v>
      </c>
      <c r="B37" s="74" t="s">
        <v>11</v>
      </c>
      <c r="C37" s="83" t="s">
        <v>49</v>
      </c>
      <c r="D37" s="84" t="s">
        <v>50</v>
      </c>
      <c r="E37" s="83" t="s">
        <v>12</v>
      </c>
      <c r="F37" s="83" t="s">
        <v>30</v>
      </c>
      <c r="G37" s="83" t="s">
        <v>36</v>
      </c>
      <c r="H37" s="83" t="s">
        <v>13</v>
      </c>
      <c r="I37" s="83" t="s">
        <v>14</v>
      </c>
    </row>
    <row r="38" spans="1:9" ht="43.5" customHeight="1" x14ac:dyDescent="0.3">
      <c r="A38" s="278" t="s">
        <v>504</v>
      </c>
      <c r="B38" s="284" t="s">
        <v>91</v>
      </c>
      <c r="C38" s="281" t="s">
        <v>202</v>
      </c>
      <c r="D38" s="281" t="s">
        <v>202</v>
      </c>
      <c r="E38" s="281" t="s">
        <v>23</v>
      </c>
      <c r="F38" s="287">
        <v>0.1</v>
      </c>
      <c r="G38" s="290" t="s">
        <v>150</v>
      </c>
      <c r="H38" s="281" t="s">
        <v>94</v>
      </c>
      <c r="I38" s="284" t="s">
        <v>186</v>
      </c>
    </row>
    <row r="39" spans="1:9" ht="25.5" customHeight="1" x14ac:dyDescent="0.3">
      <c r="A39" s="279"/>
      <c r="B39" s="285"/>
      <c r="C39" s="282"/>
      <c r="D39" s="282"/>
      <c r="E39" s="282"/>
      <c r="F39" s="288"/>
      <c r="G39" s="291"/>
      <c r="H39" s="282"/>
      <c r="I39" s="285"/>
    </row>
    <row r="40" spans="1:9" ht="39" customHeight="1" thickBot="1" x14ac:dyDescent="0.35">
      <c r="A40" s="280"/>
      <c r="B40" s="286"/>
      <c r="C40" s="283"/>
      <c r="D40" s="283"/>
      <c r="E40" s="283"/>
      <c r="F40" s="289"/>
      <c r="G40" s="292"/>
      <c r="H40" s="283"/>
      <c r="I40" s="286"/>
    </row>
  </sheetData>
  <mergeCells count="55">
    <mergeCell ref="D32:I32"/>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A26:I26"/>
    <mergeCell ref="A27:I27"/>
    <mergeCell ref="A29:D29"/>
    <mergeCell ref="H9:I9"/>
    <mergeCell ref="A10:G10"/>
    <mergeCell ref="H10:I10"/>
    <mergeCell ref="A11:I11"/>
    <mergeCell ref="A21:H21"/>
    <mergeCell ref="H19:H20"/>
    <mergeCell ref="I19:I20"/>
    <mergeCell ref="A13:I13"/>
    <mergeCell ref="A14:I14"/>
    <mergeCell ref="A15:F16"/>
    <mergeCell ref="G15:I15"/>
    <mergeCell ref="B36:I36"/>
    <mergeCell ref="G17:G18"/>
    <mergeCell ref="H17:H18"/>
    <mergeCell ref="I17:I18"/>
    <mergeCell ref="A17:F17"/>
    <mergeCell ref="A18:F18"/>
    <mergeCell ref="A19:F19"/>
    <mergeCell ref="A20:F20"/>
    <mergeCell ref="G19:G20"/>
    <mergeCell ref="A30:D30"/>
    <mergeCell ref="A32:C32"/>
    <mergeCell ref="A33:I33"/>
    <mergeCell ref="A34:I34"/>
    <mergeCell ref="A23:I23"/>
    <mergeCell ref="A24:E24"/>
    <mergeCell ref="A25:E25"/>
    <mergeCell ref="A38:A40"/>
    <mergeCell ref="H38:H40"/>
    <mergeCell ref="I38:I40"/>
    <mergeCell ref="B38:B40"/>
    <mergeCell ref="C38:C40"/>
    <mergeCell ref="D38:D40"/>
    <mergeCell ref="E38:E40"/>
    <mergeCell ref="F38:F40"/>
    <mergeCell ref="G38:G40"/>
  </mergeCells>
  <printOptions horizontalCentered="1"/>
  <pageMargins left="0.25" right="0.25" top="0.75" bottom="0.75" header="0.3" footer="0.3"/>
  <pageSetup paperSize="9" scale="70" orientation="landscape" r:id="rId1"/>
  <rowBreaks count="1" manualBreakCount="1">
    <brk id="1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B10C4-8258-466B-9841-DA8C63557997}">
  <dimension ref="A1:I37"/>
  <sheetViews>
    <sheetView view="pageBreakPreview" topLeftCell="A33" zoomScaleNormal="100" zoomScaleSheetLayoutView="100" workbookViewId="0">
      <selection activeCell="A36" sqref="A36:A37"/>
    </sheetView>
  </sheetViews>
  <sheetFormatPr defaultColWidth="9.140625" defaultRowHeight="15" x14ac:dyDescent="0.3"/>
  <cols>
    <col min="1" max="1" width="34.42578125" style="67" customWidth="1"/>
    <col min="2" max="2" width="33.85546875" style="67" customWidth="1"/>
    <col min="3" max="3" width="14.28515625" style="67" customWidth="1"/>
    <col min="4" max="5" width="13" style="67" customWidth="1"/>
    <col min="6" max="6" width="12.42578125" style="67" customWidth="1"/>
    <col min="7" max="7" width="12.28515625" style="68" customWidth="1"/>
    <col min="8" max="8" width="11.28515625" style="68" customWidth="1"/>
    <col min="9" max="9" width="12.28515625" style="68" customWidth="1"/>
    <col min="10" max="16384" width="9.140625" style="67"/>
  </cols>
  <sheetData>
    <row r="1" spans="1:9" x14ac:dyDescent="0.3">
      <c r="B1" s="271"/>
      <c r="C1" s="271"/>
      <c r="D1" s="271"/>
      <c r="E1" s="271"/>
      <c r="F1" s="271"/>
    </row>
    <row r="2" spans="1:9" ht="31.15" customHeight="1" x14ac:dyDescent="0.3">
      <c r="A2" s="258" t="s">
        <v>15</v>
      </c>
      <c r="B2" s="258"/>
      <c r="C2" s="272" t="s">
        <v>54</v>
      </c>
      <c r="D2" s="272"/>
      <c r="E2" s="272"/>
      <c r="F2" s="272"/>
      <c r="G2" s="272"/>
      <c r="H2" s="272"/>
      <c r="I2" s="272"/>
    </row>
    <row r="3" spans="1:9" ht="30.6" customHeight="1" x14ac:dyDescent="0.3">
      <c r="A3" s="254" t="s">
        <v>16</v>
      </c>
      <c r="B3" s="254"/>
      <c r="C3" s="254"/>
      <c r="D3" s="254"/>
      <c r="E3" s="254"/>
      <c r="F3" s="254"/>
      <c r="G3" s="254"/>
      <c r="H3" s="273" t="s">
        <v>203</v>
      </c>
      <c r="I3" s="273"/>
    </row>
    <row r="4" spans="1:9" ht="32.450000000000003" customHeight="1" x14ac:dyDescent="0.3">
      <c r="A4" s="69" t="s">
        <v>17</v>
      </c>
      <c r="B4" s="70"/>
      <c r="C4" s="272" t="s">
        <v>204</v>
      </c>
      <c r="D4" s="272"/>
      <c r="E4" s="272"/>
      <c r="F4" s="272"/>
      <c r="G4" s="272"/>
      <c r="H4" s="272"/>
      <c r="I4" s="272"/>
    </row>
    <row r="5" spans="1:9" ht="34.15" customHeight="1" x14ac:dyDescent="0.3">
      <c r="A5" s="69" t="s">
        <v>18</v>
      </c>
      <c r="B5" s="70"/>
      <c r="C5" s="272" t="s">
        <v>150</v>
      </c>
      <c r="D5" s="272"/>
      <c r="E5" s="272"/>
      <c r="F5" s="272"/>
      <c r="G5" s="272"/>
      <c r="H5" s="272"/>
      <c r="I5" s="272"/>
    </row>
    <row r="6" spans="1:9" ht="34.15" customHeight="1" x14ac:dyDescent="0.3">
      <c r="A6" s="254" t="s">
        <v>21</v>
      </c>
      <c r="B6" s="254"/>
      <c r="C6" s="254"/>
      <c r="D6" s="254"/>
      <c r="E6" s="254"/>
      <c r="F6" s="254"/>
      <c r="G6" s="254"/>
      <c r="H6" s="273" t="s">
        <v>153</v>
      </c>
      <c r="I6" s="273"/>
    </row>
    <row r="7" spans="1:9" ht="27" customHeight="1" x14ac:dyDescent="0.3">
      <c r="A7" s="254" t="s">
        <v>398</v>
      </c>
      <c r="B7" s="254"/>
      <c r="C7" s="254"/>
      <c r="D7" s="254"/>
      <c r="E7" s="254"/>
      <c r="F7" s="254"/>
      <c r="G7" s="254"/>
      <c r="H7" s="204">
        <f>I19</f>
        <v>361200</v>
      </c>
      <c r="I7" s="204"/>
    </row>
    <row r="8" spans="1:9" ht="21" hidden="1" customHeight="1" x14ac:dyDescent="0.3">
      <c r="A8" s="270" t="s">
        <v>58</v>
      </c>
      <c r="B8" s="270"/>
      <c r="C8" s="270"/>
      <c r="D8" s="270"/>
      <c r="E8" s="71"/>
      <c r="F8" s="71"/>
      <c r="G8" s="12"/>
      <c r="H8" s="206"/>
      <c r="I8" s="206"/>
    </row>
    <row r="9" spans="1:9" ht="27.75" hidden="1" customHeight="1" x14ac:dyDescent="0.3">
      <c r="A9" s="270" t="s">
        <v>59</v>
      </c>
      <c r="B9" s="270"/>
      <c r="C9" s="270"/>
      <c r="D9" s="270"/>
      <c r="E9" s="71"/>
      <c r="F9" s="71"/>
      <c r="G9" s="12"/>
      <c r="H9" s="206"/>
      <c r="I9" s="206"/>
    </row>
    <row r="10" spans="1:9" ht="27" customHeight="1" x14ac:dyDescent="0.3">
      <c r="A10" s="269" t="s">
        <v>22</v>
      </c>
      <c r="B10" s="269"/>
      <c r="C10" s="269"/>
      <c r="D10" s="269"/>
      <c r="E10" s="269"/>
      <c r="F10" s="269"/>
      <c r="G10" s="269"/>
      <c r="H10" s="204">
        <f>H7</f>
        <v>361200</v>
      </c>
      <c r="I10" s="204"/>
    </row>
    <row r="11" spans="1:9" ht="26.25" customHeight="1" x14ac:dyDescent="0.3">
      <c r="A11" s="254" t="s">
        <v>19</v>
      </c>
      <c r="B11" s="254"/>
      <c r="C11" s="254"/>
      <c r="D11" s="254"/>
      <c r="E11" s="254"/>
      <c r="F11" s="254"/>
      <c r="G11" s="254"/>
      <c r="H11" s="254"/>
      <c r="I11" s="254"/>
    </row>
    <row r="12" spans="1:9" ht="36.75" customHeight="1" x14ac:dyDescent="0.3">
      <c r="A12" s="255" t="s">
        <v>505</v>
      </c>
      <c r="B12" s="255"/>
      <c r="C12" s="255"/>
      <c r="D12" s="255"/>
      <c r="E12" s="255"/>
      <c r="F12" s="255"/>
      <c r="G12" s="255"/>
      <c r="H12" s="255"/>
      <c r="I12" s="255"/>
    </row>
    <row r="13" spans="1:9" ht="32.25" customHeight="1" x14ac:dyDescent="0.3">
      <c r="A13" s="254" t="s">
        <v>20</v>
      </c>
      <c r="B13" s="254"/>
      <c r="C13" s="254"/>
      <c r="D13" s="254"/>
      <c r="E13" s="254"/>
      <c r="F13" s="254"/>
      <c r="G13" s="254"/>
      <c r="H13" s="254"/>
      <c r="I13" s="254"/>
    </row>
    <row r="14" spans="1:9" ht="213" customHeight="1" x14ac:dyDescent="0.3">
      <c r="A14" s="255" t="s">
        <v>205</v>
      </c>
      <c r="B14" s="255"/>
      <c r="C14" s="255"/>
      <c r="D14" s="255"/>
      <c r="E14" s="255"/>
      <c r="F14" s="255"/>
      <c r="G14" s="255"/>
      <c r="H14" s="255"/>
      <c r="I14" s="255"/>
    </row>
    <row r="15" spans="1:9" ht="62.25" customHeight="1" x14ac:dyDescent="0.3">
      <c r="A15" s="305" t="s">
        <v>212</v>
      </c>
      <c r="B15" s="306"/>
      <c r="C15" s="84" t="s">
        <v>91</v>
      </c>
      <c r="D15" s="84" t="s">
        <v>213</v>
      </c>
      <c r="E15" s="155" t="s">
        <v>206</v>
      </c>
      <c r="F15" s="155" t="s">
        <v>207</v>
      </c>
      <c r="G15" s="84" t="s">
        <v>208</v>
      </c>
      <c r="H15" s="84" t="s">
        <v>209</v>
      </c>
      <c r="I15" s="84" t="s">
        <v>211</v>
      </c>
    </row>
    <row r="16" spans="1:9" ht="62.25" customHeight="1" x14ac:dyDescent="0.3">
      <c r="A16" s="274" t="s">
        <v>214</v>
      </c>
      <c r="B16" s="276"/>
      <c r="C16" s="93">
        <v>20</v>
      </c>
      <c r="D16" s="93" t="s">
        <v>210</v>
      </c>
      <c r="E16" s="93">
        <v>60</v>
      </c>
      <c r="F16" s="93">
        <v>720</v>
      </c>
      <c r="G16" s="93">
        <v>12</v>
      </c>
      <c r="H16" s="93">
        <v>8640</v>
      </c>
      <c r="I16" s="93">
        <f>H16*C16</f>
        <v>172800</v>
      </c>
    </row>
    <row r="17" spans="1:9" ht="51.75" customHeight="1" x14ac:dyDescent="0.3">
      <c r="A17" s="274" t="s">
        <v>215</v>
      </c>
      <c r="B17" s="276"/>
      <c r="C17" s="93">
        <v>10</v>
      </c>
      <c r="D17" s="93" t="s">
        <v>210</v>
      </c>
      <c r="E17" s="93">
        <v>120</v>
      </c>
      <c r="F17" s="93">
        <v>1440</v>
      </c>
      <c r="G17" s="93">
        <v>13</v>
      </c>
      <c r="H17" s="93">
        <v>18720</v>
      </c>
      <c r="I17" s="93">
        <f t="shared" ref="I17:I18" si="0">H17*C17</f>
        <v>187200</v>
      </c>
    </row>
    <row r="18" spans="1:9" ht="48.75" customHeight="1" x14ac:dyDescent="0.3">
      <c r="A18" s="274" t="s">
        <v>216</v>
      </c>
      <c r="B18" s="276"/>
      <c r="C18" s="94">
        <v>48</v>
      </c>
      <c r="D18" s="93" t="s">
        <v>210</v>
      </c>
      <c r="E18" s="92">
        <v>0</v>
      </c>
      <c r="F18" s="92">
        <v>0</v>
      </c>
      <c r="G18" s="92">
        <v>0</v>
      </c>
      <c r="H18" s="93">
        <v>25</v>
      </c>
      <c r="I18" s="93">
        <f t="shared" si="0"/>
        <v>1200</v>
      </c>
    </row>
    <row r="19" spans="1:9" ht="33" customHeight="1" x14ac:dyDescent="0.3">
      <c r="A19" s="259" t="s">
        <v>463</v>
      </c>
      <c r="B19" s="260"/>
      <c r="C19" s="260"/>
      <c r="D19" s="260"/>
      <c r="E19" s="260"/>
      <c r="F19" s="260"/>
      <c r="G19" s="260"/>
      <c r="H19" s="261"/>
      <c r="I19" s="66">
        <f>I20</f>
        <v>361200</v>
      </c>
    </row>
    <row r="20" spans="1:9" ht="33" customHeight="1" x14ac:dyDescent="0.3">
      <c r="A20" s="134" t="s">
        <v>459</v>
      </c>
      <c r="B20" s="135"/>
      <c r="C20" s="135"/>
      <c r="D20" s="135"/>
      <c r="E20" s="135"/>
      <c r="F20" s="135"/>
      <c r="G20" s="135"/>
      <c r="H20" s="136"/>
      <c r="I20" s="66">
        <f>I16+I17+I18</f>
        <v>361200</v>
      </c>
    </row>
    <row r="21" spans="1:9" ht="32.450000000000003" customHeight="1" x14ac:dyDescent="0.3">
      <c r="A21" s="254" t="s">
        <v>25</v>
      </c>
      <c r="B21" s="254"/>
      <c r="C21" s="254"/>
      <c r="D21" s="254"/>
      <c r="E21" s="254"/>
      <c r="F21" s="254"/>
      <c r="G21" s="254"/>
      <c r="H21" s="254"/>
      <c r="I21" s="254"/>
    </row>
    <row r="22" spans="1:9" ht="39" customHeight="1" x14ac:dyDescent="0.3">
      <c r="A22" s="254" t="s">
        <v>1</v>
      </c>
      <c r="B22" s="254"/>
      <c r="C22" s="254"/>
      <c r="D22" s="254"/>
      <c r="E22" s="254"/>
      <c r="F22" s="74" t="s">
        <v>86</v>
      </c>
      <c r="G22" s="74" t="s">
        <v>32</v>
      </c>
      <c r="H22" s="74" t="s">
        <v>33</v>
      </c>
      <c r="I22" s="74" t="s">
        <v>34</v>
      </c>
    </row>
    <row r="23" spans="1:9" ht="35.25" customHeight="1" x14ac:dyDescent="0.3">
      <c r="A23" s="187" t="str">
        <f>C4</f>
        <v>შშმ პირთა პერსონალური ასისტენტის მომსახურების პროგრამა</v>
      </c>
      <c r="B23" s="187"/>
      <c r="C23" s="187"/>
      <c r="D23" s="187"/>
      <c r="E23" s="187"/>
      <c r="F23" s="12" t="s">
        <v>31</v>
      </c>
      <c r="G23" s="75" t="s">
        <v>31</v>
      </c>
      <c r="H23" s="75" t="s">
        <v>31</v>
      </c>
      <c r="I23" s="75" t="s">
        <v>31</v>
      </c>
    </row>
    <row r="24" spans="1:9" ht="36.75" customHeight="1" x14ac:dyDescent="0.3">
      <c r="A24" s="254" t="s">
        <v>26</v>
      </c>
      <c r="B24" s="254"/>
      <c r="C24" s="254"/>
      <c r="D24" s="254"/>
      <c r="E24" s="254"/>
      <c r="F24" s="254"/>
      <c r="G24" s="254"/>
      <c r="H24" s="254"/>
      <c r="I24" s="254"/>
    </row>
    <row r="25" spans="1:9" ht="48" customHeight="1" x14ac:dyDescent="0.3">
      <c r="A25" s="255" t="s">
        <v>217</v>
      </c>
      <c r="B25" s="255"/>
      <c r="C25" s="255"/>
      <c r="D25" s="255"/>
      <c r="E25" s="255"/>
      <c r="F25" s="255"/>
      <c r="G25" s="255"/>
      <c r="H25" s="255"/>
      <c r="I25" s="255"/>
    </row>
    <row r="26" spans="1:9" ht="23.25" customHeight="1" x14ac:dyDescent="0.3">
      <c r="A26" s="76"/>
      <c r="B26" s="76"/>
      <c r="C26" s="76"/>
      <c r="D26" s="76"/>
      <c r="E26" s="76"/>
      <c r="F26" s="76"/>
      <c r="G26" s="77"/>
      <c r="H26" s="77"/>
      <c r="I26" s="77"/>
    </row>
    <row r="27" spans="1:9" ht="23.25" customHeight="1" x14ac:dyDescent="0.3">
      <c r="A27" s="239" t="s">
        <v>39</v>
      </c>
      <c r="B27" s="239"/>
      <c r="C27" s="239"/>
      <c r="D27" s="239"/>
      <c r="E27" s="74" t="s">
        <v>0</v>
      </c>
      <c r="F27" s="74" t="s">
        <v>44</v>
      </c>
      <c r="G27" s="74" t="s">
        <v>45</v>
      </c>
      <c r="H27" s="74" t="s">
        <v>46</v>
      </c>
      <c r="I27" s="74" t="s">
        <v>47</v>
      </c>
    </row>
    <row r="28" spans="1:9" ht="35.25" customHeight="1" x14ac:dyDescent="0.3">
      <c r="A28" s="187" t="str">
        <f>C4</f>
        <v>შშმ პირთა პერსონალური ასისტენტის მომსახურების პროგრამა</v>
      </c>
      <c r="B28" s="187"/>
      <c r="C28" s="187"/>
      <c r="D28" s="187"/>
      <c r="E28" s="12">
        <v>151000</v>
      </c>
      <c r="F28" s="12">
        <f>H10</f>
        <v>361200</v>
      </c>
      <c r="G28" s="12">
        <v>400000</v>
      </c>
      <c r="H28" s="12">
        <v>400000</v>
      </c>
      <c r="I28" s="12">
        <v>400000</v>
      </c>
    </row>
    <row r="29" spans="1:9" ht="23.25" customHeight="1" x14ac:dyDescent="0.3">
      <c r="A29" s="76"/>
      <c r="B29" s="76"/>
      <c r="C29" s="76"/>
      <c r="D29" s="76"/>
      <c r="E29" s="76"/>
      <c r="F29" s="76"/>
      <c r="G29" s="77"/>
      <c r="H29" s="77"/>
      <c r="I29" s="77"/>
    </row>
    <row r="30" spans="1:9" ht="45" customHeight="1" x14ac:dyDescent="0.3">
      <c r="A30" s="256" t="s">
        <v>42</v>
      </c>
      <c r="B30" s="256"/>
      <c r="C30" s="256"/>
      <c r="D30" s="266" t="s">
        <v>474</v>
      </c>
      <c r="E30" s="267"/>
      <c r="F30" s="267"/>
      <c r="G30" s="267"/>
      <c r="H30" s="267"/>
      <c r="I30" s="268"/>
    </row>
    <row r="31" spans="1:9" ht="17.25" customHeight="1" x14ac:dyDescent="0.3">
      <c r="A31" s="258" t="s">
        <v>169</v>
      </c>
      <c r="B31" s="258"/>
      <c r="C31" s="258"/>
      <c r="D31" s="258"/>
      <c r="E31" s="258"/>
      <c r="F31" s="258"/>
      <c r="G31" s="258"/>
      <c r="H31" s="258"/>
      <c r="I31" s="258"/>
    </row>
    <row r="32" spans="1:9" ht="208.5" customHeight="1" x14ac:dyDescent="0.3">
      <c r="A32" s="257" t="s">
        <v>475</v>
      </c>
      <c r="B32" s="257"/>
      <c r="C32" s="257"/>
      <c r="D32" s="257"/>
      <c r="E32" s="257"/>
      <c r="F32" s="257"/>
      <c r="G32" s="257"/>
      <c r="H32" s="257"/>
      <c r="I32" s="257"/>
    </row>
    <row r="33" spans="1:9" ht="27.75" customHeight="1" x14ac:dyDescent="0.3">
      <c r="A33" s="78"/>
      <c r="B33" s="78"/>
      <c r="C33" s="78"/>
      <c r="D33" s="79"/>
      <c r="E33" s="79"/>
      <c r="F33" s="79"/>
      <c r="G33" s="80"/>
      <c r="H33" s="80"/>
      <c r="I33" s="81"/>
    </row>
    <row r="34" spans="1:9" ht="27.75" customHeight="1" x14ac:dyDescent="0.3">
      <c r="A34" s="82"/>
      <c r="B34" s="239" t="s">
        <v>27</v>
      </c>
      <c r="C34" s="239"/>
      <c r="D34" s="239"/>
      <c r="E34" s="239"/>
      <c r="F34" s="239"/>
      <c r="G34" s="239"/>
      <c r="H34" s="239"/>
      <c r="I34" s="239"/>
    </row>
    <row r="35" spans="1:9" ht="90" customHeight="1" x14ac:dyDescent="0.3">
      <c r="A35" s="82" t="s">
        <v>38</v>
      </c>
      <c r="B35" s="74" t="s">
        <v>11</v>
      </c>
      <c r="C35" s="83" t="s">
        <v>49</v>
      </c>
      <c r="D35" s="84" t="s">
        <v>50</v>
      </c>
      <c r="E35" s="83" t="s">
        <v>12</v>
      </c>
      <c r="F35" s="83" t="s">
        <v>30</v>
      </c>
      <c r="G35" s="83" t="s">
        <v>36</v>
      </c>
      <c r="H35" s="83" t="s">
        <v>13</v>
      </c>
      <c r="I35" s="83" t="s">
        <v>14</v>
      </c>
    </row>
    <row r="36" spans="1:9" ht="90" customHeight="1" x14ac:dyDescent="0.3">
      <c r="A36" s="303" t="s">
        <v>217</v>
      </c>
      <c r="B36" s="162" t="s">
        <v>506</v>
      </c>
      <c r="C36" s="162" t="s">
        <v>221</v>
      </c>
      <c r="D36" s="162" t="s">
        <v>222</v>
      </c>
      <c r="E36" s="30" t="s">
        <v>23</v>
      </c>
      <c r="F36" s="31">
        <v>0.1</v>
      </c>
      <c r="G36" s="60" t="s">
        <v>150</v>
      </c>
      <c r="H36" s="30" t="s">
        <v>220</v>
      </c>
      <c r="I36" s="30" t="s">
        <v>95</v>
      </c>
    </row>
    <row r="37" spans="1:9" ht="90" customHeight="1" x14ac:dyDescent="0.3">
      <c r="A37" s="304"/>
      <c r="B37" s="162" t="s">
        <v>507</v>
      </c>
      <c r="C37" s="162" t="s">
        <v>218</v>
      </c>
      <c r="D37" s="162" t="s">
        <v>219</v>
      </c>
      <c r="E37" s="30" t="s">
        <v>23</v>
      </c>
      <c r="F37" s="31">
        <v>0.1</v>
      </c>
      <c r="G37" s="156" t="s">
        <v>150</v>
      </c>
      <c r="H37" s="30" t="s">
        <v>220</v>
      </c>
      <c r="I37" s="30" t="s">
        <v>95</v>
      </c>
    </row>
  </sheetData>
  <mergeCells count="39">
    <mergeCell ref="A8:D8"/>
    <mergeCell ref="H8:I8"/>
    <mergeCell ref="B1:F1"/>
    <mergeCell ref="A2:B2"/>
    <mergeCell ref="C2:I2"/>
    <mergeCell ref="A3:G3"/>
    <mergeCell ref="H3:I3"/>
    <mergeCell ref="C4:I4"/>
    <mergeCell ref="C5:I5"/>
    <mergeCell ref="A6:G6"/>
    <mergeCell ref="H6:I6"/>
    <mergeCell ref="A7:G7"/>
    <mergeCell ref="H7:I7"/>
    <mergeCell ref="A19:H19"/>
    <mergeCell ref="A13:I13"/>
    <mergeCell ref="A14:I14"/>
    <mergeCell ref="A15:B15"/>
    <mergeCell ref="A9:D9"/>
    <mergeCell ref="H9:I9"/>
    <mergeCell ref="A10:G10"/>
    <mergeCell ref="H10:I10"/>
    <mergeCell ref="A11:I11"/>
    <mergeCell ref="A12:I12"/>
    <mergeCell ref="A18:B18"/>
    <mergeCell ref="A16:B16"/>
    <mergeCell ref="A17:B17"/>
    <mergeCell ref="A36:A37"/>
    <mergeCell ref="A27:D27"/>
    <mergeCell ref="A21:I21"/>
    <mergeCell ref="A22:E22"/>
    <mergeCell ref="A23:E23"/>
    <mergeCell ref="A24:I24"/>
    <mergeCell ref="A25:I25"/>
    <mergeCell ref="B34:I34"/>
    <mergeCell ref="A28:D28"/>
    <mergeCell ref="A30:C30"/>
    <mergeCell ref="A31:I31"/>
    <mergeCell ref="A32:I32"/>
    <mergeCell ref="D30:I30"/>
  </mergeCells>
  <printOptions horizontalCentered="1"/>
  <pageMargins left="0.25" right="0.25" top="0.75" bottom="0.75" header="0.3" footer="0.3"/>
  <pageSetup paperSize="9" scale="68" orientation="landscape" r:id="rId1"/>
  <rowBreaks count="2" manualBreakCount="2">
    <brk id="17" max="8" man="1"/>
    <brk id="32"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4C844-F476-4CFA-934D-931A72142F1D}">
  <dimension ref="A1:L31"/>
  <sheetViews>
    <sheetView view="pageBreakPreview" topLeftCell="A14" zoomScaleNormal="100" zoomScaleSheetLayoutView="100" workbookViewId="0">
      <selection activeCell="A25" sqref="A25:L25"/>
    </sheetView>
  </sheetViews>
  <sheetFormatPr defaultColWidth="9.140625" defaultRowHeight="15" x14ac:dyDescent="0.3"/>
  <cols>
    <col min="1" max="1" width="41.140625" style="1" customWidth="1"/>
    <col min="2" max="2" width="14" style="1" customWidth="1"/>
    <col min="3" max="3" width="13.85546875" style="1" customWidth="1"/>
    <col min="4" max="7" width="10.42578125" style="1" customWidth="1"/>
    <col min="8" max="12" width="10.5703125" style="1" customWidth="1"/>
    <col min="13" max="16384" width="9.140625" style="1"/>
  </cols>
  <sheetData>
    <row r="1" spans="1:12" x14ac:dyDescent="0.3">
      <c r="B1" s="167"/>
      <c r="C1" s="167"/>
      <c r="D1" s="167"/>
      <c r="E1" s="167"/>
      <c r="F1" s="167"/>
    </row>
    <row r="2" spans="1:12" ht="54" customHeight="1" x14ac:dyDescent="0.3">
      <c r="A2" s="180" t="s">
        <v>2</v>
      </c>
      <c r="B2" s="180"/>
      <c r="C2" s="180"/>
      <c r="D2" s="180"/>
      <c r="E2" s="180"/>
      <c r="F2" s="180"/>
      <c r="G2" s="4"/>
      <c r="H2" s="186" t="s">
        <v>134</v>
      </c>
      <c r="I2" s="186"/>
      <c r="J2" s="186"/>
      <c r="K2" s="186"/>
      <c r="L2" s="186"/>
    </row>
    <row r="3" spans="1:12" ht="30.6" customHeight="1" x14ac:dyDescent="0.3">
      <c r="A3" s="165" t="s">
        <v>3</v>
      </c>
      <c r="B3" s="165"/>
      <c r="C3" s="165"/>
      <c r="D3" s="165"/>
      <c r="E3" s="165"/>
      <c r="F3" s="165"/>
      <c r="G3" s="165"/>
      <c r="H3" s="165"/>
      <c r="I3" s="165"/>
      <c r="J3" s="170" t="s">
        <v>333</v>
      </c>
      <c r="K3" s="170"/>
      <c r="L3" s="170"/>
    </row>
    <row r="4" spans="1:12" ht="32.450000000000003" customHeight="1" x14ac:dyDescent="0.3">
      <c r="A4" s="165" t="s">
        <v>4</v>
      </c>
      <c r="B4" s="165"/>
      <c r="C4" s="165"/>
      <c r="D4" s="165"/>
      <c r="E4" s="165"/>
      <c r="F4" s="165"/>
      <c r="G4" s="165"/>
      <c r="H4" s="170" t="s">
        <v>138</v>
      </c>
      <c r="I4" s="170"/>
      <c r="J4" s="170"/>
      <c r="K4" s="170"/>
      <c r="L4" s="170"/>
    </row>
    <row r="5" spans="1:12" ht="34.9" customHeight="1" x14ac:dyDescent="0.3">
      <c r="A5" s="165" t="s">
        <v>5</v>
      </c>
      <c r="B5" s="165"/>
      <c r="C5" s="165"/>
      <c r="D5" s="165"/>
      <c r="E5" s="165"/>
      <c r="F5" s="165"/>
      <c r="G5" s="165"/>
      <c r="H5" s="170" t="s">
        <v>43</v>
      </c>
      <c r="I5" s="170"/>
      <c r="J5" s="170"/>
      <c r="K5" s="170"/>
      <c r="L5" s="170"/>
    </row>
    <row r="6" spans="1:12" ht="36.6" customHeight="1" x14ac:dyDescent="0.3">
      <c r="A6" s="165" t="s">
        <v>6</v>
      </c>
      <c r="B6" s="165"/>
      <c r="C6" s="165"/>
      <c r="D6" s="165"/>
      <c r="E6" s="165"/>
      <c r="F6" s="165"/>
      <c r="G6" s="165"/>
      <c r="H6" s="165"/>
      <c r="I6" s="165"/>
      <c r="J6" s="170" t="s">
        <v>48</v>
      </c>
      <c r="K6" s="170"/>
      <c r="L6" s="170"/>
    </row>
    <row r="7" spans="1:12" ht="30.6" customHeight="1" x14ac:dyDescent="0.3">
      <c r="A7" s="165" t="s">
        <v>7</v>
      </c>
      <c r="B7" s="165"/>
      <c r="C7" s="165"/>
      <c r="D7" s="165"/>
      <c r="E7" s="165"/>
      <c r="F7" s="165"/>
      <c r="G7" s="165"/>
      <c r="H7" s="165"/>
      <c r="I7" s="165"/>
      <c r="J7" s="165"/>
      <c r="K7" s="165"/>
      <c r="L7" s="165"/>
    </row>
    <row r="8" spans="1:12" ht="49.15" customHeight="1" x14ac:dyDescent="0.3">
      <c r="A8" s="202" t="s">
        <v>499</v>
      </c>
      <c r="B8" s="202"/>
      <c r="C8" s="202"/>
      <c r="D8" s="202"/>
      <c r="E8" s="202"/>
      <c r="F8" s="202"/>
      <c r="G8" s="202"/>
      <c r="H8" s="202"/>
      <c r="I8" s="202"/>
      <c r="J8" s="202"/>
      <c r="K8" s="202"/>
      <c r="L8" s="202"/>
    </row>
    <row r="9" spans="1:12" ht="31.9" customHeight="1" x14ac:dyDescent="0.3">
      <c r="A9" s="165" t="s">
        <v>8</v>
      </c>
      <c r="B9" s="165"/>
      <c r="C9" s="165"/>
      <c r="D9" s="165"/>
      <c r="E9" s="165"/>
      <c r="F9" s="165"/>
      <c r="G9" s="165"/>
      <c r="H9" s="165"/>
      <c r="I9" s="165"/>
      <c r="J9" s="165"/>
      <c r="K9" s="165"/>
      <c r="L9" s="165"/>
    </row>
    <row r="10" spans="1:12" ht="125.1" customHeight="1" x14ac:dyDescent="0.3">
      <c r="A10" s="312" t="s">
        <v>525</v>
      </c>
      <c r="B10" s="312"/>
      <c r="C10" s="312"/>
      <c r="D10" s="312"/>
      <c r="E10" s="312"/>
      <c r="F10" s="312"/>
      <c r="G10" s="312"/>
      <c r="H10" s="312"/>
      <c r="I10" s="312"/>
      <c r="J10" s="312"/>
      <c r="K10" s="312"/>
      <c r="L10" s="312"/>
    </row>
    <row r="11" spans="1:12" ht="61.9" customHeight="1" x14ac:dyDescent="0.3">
      <c r="A11" s="165" t="s">
        <v>39</v>
      </c>
      <c r="B11" s="165"/>
      <c r="C11" s="165"/>
      <c r="D11" s="165"/>
      <c r="E11" s="165"/>
      <c r="F11" s="165"/>
      <c r="G11" s="165"/>
      <c r="H11" s="7" t="s">
        <v>0</v>
      </c>
      <c r="I11" s="7" t="s">
        <v>44</v>
      </c>
      <c r="J11" s="7" t="s">
        <v>45</v>
      </c>
      <c r="K11" s="7" t="s">
        <v>46</v>
      </c>
      <c r="L11" s="7" t="s">
        <v>47</v>
      </c>
    </row>
    <row r="12" spans="1:12" ht="35.25" customHeight="1" x14ac:dyDescent="0.3">
      <c r="A12" s="187" t="str">
        <f>'სასადილო 06 02 01'!C4</f>
        <v>სოციალურად დაუცველი ფენისათვის ყოველდღიური, ერთჯერადი უფასო კვებით უზრუნველყოფა</v>
      </c>
      <c r="B12" s="166"/>
      <c r="C12" s="166"/>
      <c r="D12" s="166"/>
      <c r="E12" s="166"/>
      <c r="F12" s="166"/>
      <c r="G12" s="166"/>
      <c r="H12" s="74">
        <f>'სასადილო 06 02 01'!E172</f>
        <v>32000</v>
      </c>
      <c r="I12" s="74">
        <f>'სასადილო 06 02 01'!F172</f>
        <v>30000</v>
      </c>
      <c r="J12" s="74">
        <f>'სასადილო 06 02 01'!G172</f>
        <v>32000</v>
      </c>
      <c r="K12" s="74">
        <f>'სასადილო 06 02 01'!H172</f>
        <v>35000</v>
      </c>
      <c r="L12" s="74">
        <f>'სასადილო 06 02 01'!I172</f>
        <v>37000</v>
      </c>
    </row>
    <row r="13" spans="1:12" ht="35.25" customHeight="1" x14ac:dyDescent="0.3">
      <c r="A13" s="187" t="str">
        <f>'ვეტერანები 06 02 02'!C4</f>
        <v>ვეტერანთა უკვდავყოფის, სარიატუალო მომსახურების, სადღესასწაულო დღეების ორგანიზება და დახმარება</v>
      </c>
      <c r="B13" s="166"/>
      <c r="C13" s="166"/>
      <c r="D13" s="166"/>
      <c r="E13" s="166"/>
      <c r="F13" s="166"/>
      <c r="G13" s="166"/>
      <c r="H13" s="74">
        <f>'ვეტერანები 06 02 02'!E32</f>
        <v>106100</v>
      </c>
      <c r="I13" s="74">
        <f>'ვეტერანები 06 02 02'!F32</f>
        <v>126200</v>
      </c>
      <c r="J13" s="74">
        <f>'ვეტერანები 06 02 02'!G32</f>
        <v>130000</v>
      </c>
      <c r="K13" s="74">
        <f>'ვეტერანები 06 02 02'!H32</f>
        <v>160000</v>
      </c>
      <c r="L13" s="74">
        <f>'ვეტერანები 06 02 02'!I32</f>
        <v>190000</v>
      </c>
    </row>
    <row r="14" spans="1:12" ht="35.25" customHeight="1" x14ac:dyDescent="0.3">
      <c r="A14" s="187" t="str">
        <f>'მრავალშვილიანები 06 02 03'!C4</f>
        <v>ოთხ და მეტ შვილიან ბავშვთა ოჯახებზე (18 წლამდე ბავშვები) ერთჯერადი ფინანსური დახმარება</v>
      </c>
      <c r="B14" s="166"/>
      <c r="C14" s="166"/>
      <c r="D14" s="166"/>
      <c r="E14" s="166"/>
      <c r="F14" s="166"/>
      <c r="G14" s="166"/>
      <c r="H14" s="74">
        <f>'მრავალშვილიანები 06 02 03'!E26</f>
        <v>105000</v>
      </c>
      <c r="I14" s="74">
        <f>'მრავალშვილიანები 06 02 03'!F26</f>
        <v>105000</v>
      </c>
      <c r="J14" s="74">
        <f>'მრავალშვილიანები 06 02 03'!G26</f>
        <v>160000</v>
      </c>
      <c r="K14" s="74">
        <f>'მრავალშვილიანები 06 02 03'!H26</f>
        <v>180000</v>
      </c>
      <c r="L14" s="74">
        <f>'მრავალშვილიანები 06 02 03'!I26</f>
        <v>200000</v>
      </c>
    </row>
    <row r="15" spans="1:12" ht="35.25" customHeight="1" x14ac:dyDescent="0.3">
      <c r="A15" s="187" t="str">
        <f>'გარდაცვალება 06 02 04'!C4</f>
        <v>გაჭირვებულ ოჯახებში გარდაცვლილ პირთა დასაფლავებისთვის ერთჯერადი ფინანსური დახმარება</v>
      </c>
      <c r="B15" s="166"/>
      <c r="C15" s="166"/>
      <c r="D15" s="166"/>
      <c r="E15" s="166"/>
      <c r="F15" s="166"/>
      <c r="G15" s="166"/>
      <c r="H15" s="74">
        <f>'გარდაცვალება 06 02 04'!E26</f>
        <v>58000</v>
      </c>
      <c r="I15" s="74">
        <f>'გარდაცვალება 06 02 04'!F26</f>
        <v>60000</v>
      </c>
      <c r="J15" s="74">
        <f>'გარდაცვალება 06 02 04'!G26</f>
        <v>80000</v>
      </c>
      <c r="K15" s="74">
        <f>'გარდაცვალება 06 02 04'!H26</f>
        <v>85000</v>
      </c>
      <c r="L15" s="74">
        <f>'გარდაცვალება 06 02 04'!I26</f>
        <v>90000</v>
      </c>
    </row>
    <row r="16" spans="1:12" ht="35.25" customHeight="1" x14ac:dyDescent="0.3">
      <c r="A16" s="187" t="str">
        <f>'ჰემოდიალიზი 06 02 05'!C4</f>
        <v>ჰემოდიალეზის პროგრამაში ჩართულ ბენეფიციართა მგზავრობის ხელშეწყობა</v>
      </c>
      <c r="B16" s="166"/>
      <c r="C16" s="166"/>
      <c r="D16" s="166"/>
      <c r="E16" s="166"/>
      <c r="F16" s="166"/>
      <c r="G16" s="166"/>
      <c r="H16" s="74">
        <f>'ჰემოდიალიზი 06 02 05'!E46</f>
        <v>35000</v>
      </c>
      <c r="I16" s="74">
        <f>'ჰემოდიალიზი 06 02 05'!F46</f>
        <v>42000</v>
      </c>
      <c r="J16" s="74">
        <f>'ჰემოდიალიზი 06 02 05'!G46</f>
        <v>40000</v>
      </c>
      <c r="K16" s="74">
        <f>'ჰემოდიალიზი 06 02 05'!H46</f>
        <v>45000</v>
      </c>
      <c r="L16" s="74">
        <f>'ჰემოდიალიზი 06 02 05'!I46</f>
        <v>50000</v>
      </c>
    </row>
    <row r="17" spans="1:12" ht="35.25" customHeight="1" x14ac:dyDescent="0.3">
      <c r="A17" s="187" t="str">
        <f>'აბილიტაცია  06 02 06'!C4</f>
        <v>სამედიცინო და სოციალური რეაბილიტაციის პროგრამაში ჩართულ ბავშვთა აბილიტაცია/რებილიტაციის კურსებზე მგზავრობის ხელშეწყობა</v>
      </c>
      <c r="B17" s="166"/>
      <c r="C17" s="166"/>
      <c r="D17" s="166"/>
      <c r="E17" s="166"/>
      <c r="F17" s="166"/>
      <c r="G17" s="166"/>
      <c r="H17" s="82">
        <f>'აბილიტაცია  06 02 06'!E46</f>
        <v>35000</v>
      </c>
      <c r="I17" s="82">
        <f>'აბილიტაცია  06 02 06'!F46</f>
        <v>60000</v>
      </c>
      <c r="J17" s="82">
        <f>'აბილიტაცია  06 02 06'!G46</f>
        <v>40000</v>
      </c>
      <c r="K17" s="82">
        <f>'აბილიტაცია  06 02 06'!H46</f>
        <v>45000</v>
      </c>
      <c r="L17" s="82">
        <f>'აბილიტაცია  06 02 06'!I46</f>
        <v>50000</v>
      </c>
    </row>
    <row r="18" spans="1:12" ht="35.25" customHeight="1" x14ac:dyDescent="0.3">
      <c r="A18" s="187" t="str">
        <f>'შინ მოვლა 06 02 07'!C4</f>
        <v>მოვლის საჭიროების მქონე პირთათვის  ფინანსური დახმარება</v>
      </c>
      <c r="B18" s="166"/>
      <c r="C18" s="166"/>
      <c r="D18" s="166"/>
      <c r="E18" s="166"/>
      <c r="F18" s="166"/>
      <c r="G18" s="166"/>
      <c r="H18" s="82">
        <f>'შინ მოვლა 06 02 07'!E29</f>
        <v>58000</v>
      </c>
      <c r="I18" s="82">
        <f>'შინ მოვლა 06 02 07'!F29</f>
        <v>324000</v>
      </c>
      <c r="J18" s="82">
        <f>'შინ მოვლა 06 02 07'!G29</f>
        <v>80000</v>
      </c>
      <c r="K18" s="82">
        <f>'შინ მოვლა 06 02 07'!H29</f>
        <v>85000</v>
      </c>
      <c r="L18" s="82">
        <f>'შინ მოვლა 06 02 07'!I29</f>
        <v>90000</v>
      </c>
    </row>
    <row r="19" spans="1:12" ht="35.25" customHeight="1" x14ac:dyDescent="0.3">
      <c r="A19" s="187" t="str">
        <f>'სპეც კვება 06 02 08'!C4</f>
        <v>0-დან 18 წლამდე ასაკის ბავშვებზე სპეციალური სამკურნალო კვების პროდუქტების შესაძენად ფინანსური დახმარება</v>
      </c>
      <c r="B19" s="166"/>
      <c r="C19" s="166"/>
      <c r="D19" s="166"/>
      <c r="E19" s="166"/>
      <c r="F19" s="166"/>
      <c r="G19" s="166"/>
      <c r="H19" s="82">
        <f>'სპეც კვება 06 02 08'!E27</f>
        <v>28800</v>
      </c>
      <c r="I19" s="82">
        <f>'სპეც კვება 06 02 08'!F27</f>
        <v>19200</v>
      </c>
      <c r="J19" s="82">
        <f>'სპეც კვება 06 02 08'!G27</f>
        <v>30000</v>
      </c>
      <c r="K19" s="82">
        <f>'სპეც კვება 06 02 08'!H27</f>
        <v>30000</v>
      </c>
      <c r="L19" s="82">
        <f>'სპეც კვება 06 02 08'!I27</f>
        <v>30000</v>
      </c>
    </row>
    <row r="20" spans="1:12" ht="35.25" customHeight="1" x14ac:dyDescent="0.3">
      <c r="A20" s="187" t="str">
        <f>'წითელი ჯვარი 06 02 09'!C4</f>
        <v>საქმიანობათა  ცენტრი ქედაში უსაფრთხო გარემოსა და სიცოცხლის  ხელშეწყობისათვის</v>
      </c>
      <c r="B20" s="166"/>
      <c r="C20" s="166"/>
      <c r="D20" s="166"/>
      <c r="E20" s="166"/>
      <c r="F20" s="166"/>
      <c r="G20" s="166"/>
      <c r="H20" s="82">
        <f>'წითელი ჯვარი 06 02 09'!E66</f>
        <v>26200</v>
      </c>
      <c r="I20" s="82">
        <f>'წითელი ჯვარი 06 02 09'!I7</f>
        <v>30000</v>
      </c>
      <c r="J20" s="82">
        <f>'წითელი ჯვარი 06 02 09'!G66</f>
        <v>30000</v>
      </c>
      <c r="K20" s="82">
        <f>'წითელი ჯვარი 06 02 09'!H66</f>
        <v>35000</v>
      </c>
      <c r="L20" s="82">
        <f>'წითელი ჯვარი 06 02 09'!I66</f>
        <v>40000</v>
      </c>
    </row>
    <row r="21" spans="1:12" ht="35.25" customHeight="1" x14ac:dyDescent="0.3">
      <c r="A21" s="187" t="str">
        <f>'ქირები 06 02 10'!C4</f>
        <v>სტიქიური მოვლენების შედეგად დაზარალებულ ოჯახებზე (ბინის ქირით უზრუნველყოფა) ფინანსური დახმარება</v>
      </c>
      <c r="B21" s="166"/>
      <c r="C21" s="166"/>
      <c r="D21" s="166"/>
      <c r="E21" s="166"/>
      <c r="F21" s="166"/>
      <c r="G21" s="166"/>
      <c r="H21" s="82">
        <f>'ქირები 06 02 10'!E27</f>
        <v>1141000</v>
      </c>
      <c r="I21" s="82">
        <f>'ქირები 06 02 10'!F27</f>
        <v>1824000</v>
      </c>
      <c r="J21" s="82">
        <f>'ქირები 06 02 10'!G27</f>
        <v>1700000</v>
      </c>
      <c r="K21" s="82">
        <f>'ქირები 06 02 10'!H27</f>
        <v>1800000</v>
      </c>
      <c r="L21" s="82">
        <f>'ქირები 06 02 10'!I27</f>
        <v>1900000</v>
      </c>
    </row>
    <row r="22" spans="1:12" ht="35.25" customHeight="1" x14ac:dyDescent="0.3">
      <c r="A22" s="187" t="str">
        <f>'მარჩენალდაკარგული 06 02 11'!C4</f>
        <v>მარტოხელა მშობლის სტატუსის მქონე და მარჩენალდაკარგულ პირებზე ფინანსური დახმარება</v>
      </c>
      <c r="B22" s="166"/>
      <c r="C22" s="166"/>
      <c r="D22" s="166"/>
      <c r="E22" s="166"/>
      <c r="F22" s="166"/>
      <c r="G22" s="166"/>
      <c r="H22" s="82">
        <f>'მარჩენალდაკარგული 06 02 11'!E29</f>
        <v>110000</v>
      </c>
      <c r="I22" s="82">
        <f>'მარჩენალდაკარგული 06 02 11'!F29</f>
        <v>99999.599999999991</v>
      </c>
      <c r="J22" s="82">
        <f>'მარჩენალდაკარგული 06 02 11'!G29</f>
        <v>130000</v>
      </c>
      <c r="K22" s="82">
        <f>'მარჩენალდაკარგული 06 02 11'!H29</f>
        <v>150000</v>
      </c>
      <c r="L22" s="82">
        <f>'მარჩენალდაკარგული 06 02 11'!I29</f>
        <v>150000</v>
      </c>
    </row>
    <row r="23" spans="1:12" ht="38.450000000000003" customHeight="1" x14ac:dyDescent="0.3">
      <c r="A23" s="196" t="s">
        <v>29</v>
      </c>
      <c r="B23" s="196"/>
      <c r="C23" s="196"/>
      <c r="D23" s="196"/>
      <c r="E23" s="196"/>
      <c r="F23" s="196"/>
      <c r="G23" s="196"/>
      <c r="H23" s="90">
        <f>SUM(H12:H22)</f>
        <v>1735100</v>
      </c>
      <c r="I23" s="90">
        <f t="shared" ref="I23:K23" si="0">SUM(I12:I22)</f>
        <v>2720399.6</v>
      </c>
      <c r="J23" s="90">
        <f t="shared" si="0"/>
        <v>2452000</v>
      </c>
      <c r="K23" s="90">
        <f t="shared" si="0"/>
        <v>2650000</v>
      </c>
      <c r="L23" s="90">
        <f>SUM(L12:L22)</f>
        <v>2827000</v>
      </c>
    </row>
    <row r="24" spans="1:12" ht="30.75" customHeight="1" x14ac:dyDescent="0.3">
      <c r="A24" s="174" t="s">
        <v>9</v>
      </c>
      <c r="B24" s="175"/>
      <c r="C24" s="175"/>
      <c r="D24" s="175"/>
      <c r="E24" s="175"/>
      <c r="F24" s="175"/>
      <c r="G24" s="175"/>
      <c r="H24" s="175"/>
      <c r="I24" s="175"/>
      <c r="J24" s="175"/>
      <c r="K24" s="175"/>
      <c r="L24" s="176"/>
    </row>
    <row r="25" spans="1:12" ht="38.25" customHeight="1" x14ac:dyDescent="0.3">
      <c r="A25" s="309" t="s">
        <v>508</v>
      </c>
      <c r="B25" s="310"/>
      <c r="C25" s="310"/>
      <c r="D25" s="310"/>
      <c r="E25" s="310"/>
      <c r="F25" s="310"/>
      <c r="G25" s="310"/>
      <c r="H25" s="310"/>
      <c r="I25" s="310"/>
      <c r="J25" s="310"/>
      <c r="K25" s="310"/>
      <c r="L25" s="311"/>
    </row>
    <row r="26" spans="1:12" ht="72" customHeight="1" x14ac:dyDescent="0.3">
      <c r="A26" s="168" t="s">
        <v>41</v>
      </c>
      <c r="B26" s="168"/>
      <c r="C26" s="168"/>
      <c r="D26" s="168"/>
      <c r="E26" s="168"/>
      <c r="F26" s="168"/>
      <c r="G26" s="191" t="s">
        <v>476</v>
      </c>
      <c r="H26" s="192"/>
      <c r="I26" s="192"/>
      <c r="J26" s="192"/>
      <c r="K26" s="192"/>
      <c r="L26" s="193"/>
    </row>
    <row r="28" spans="1:12" ht="25.5" customHeight="1" x14ac:dyDescent="0.3">
      <c r="A28" s="197" t="s">
        <v>37</v>
      </c>
      <c r="B28" s="199" t="s">
        <v>10</v>
      </c>
      <c r="C28" s="200"/>
      <c r="D28" s="200"/>
      <c r="E28" s="200"/>
      <c r="F28" s="200"/>
      <c r="G28" s="200"/>
      <c r="H28" s="200"/>
      <c r="I28" s="200"/>
      <c r="J28" s="200"/>
      <c r="K28" s="200"/>
      <c r="L28" s="201"/>
    </row>
    <row r="29" spans="1:12" ht="57" customHeight="1" x14ac:dyDescent="0.3">
      <c r="A29" s="198"/>
      <c r="B29" s="10" t="s">
        <v>11</v>
      </c>
      <c r="C29" s="10" t="s">
        <v>51</v>
      </c>
      <c r="D29" s="10" t="s">
        <v>149</v>
      </c>
      <c r="E29" s="10" t="s">
        <v>148</v>
      </c>
      <c r="F29" s="10" t="s">
        <v>52</v>
      </c>
      <c r="G29" s="59" t="s">
        <v>53</v>
      </c>
      <c r="H29" s="10" t="s">
        <v>12</v>
      </c>
      <c r="I29" s="10" t="s">
        <v>30</v>
      </c>
      <c r="J29" s="10" t="s">
        <v>36</v>
      </c>
      <c r="K29" s="10" t="s">
        <v>13</v>
      </c>
      <c r="L29" s="10" t="s">
        <v>14</v>
      </c>
    </row>
    <row r="30" spans="1:12" ht="45" x14ac:dyDescent="0.3">
      <c r="A30" s="307" t="s">
        <v>508</v>
      </c>
      <c r="B30" s="55" t="s">
        <v>144</v>
      </c>
      <c r="C30" s="56" t="s">
        <v>145</v>
      </c>
      <c r="D30" s="60" t="s">
        <v>145</v>
      </c>
      <c r="E30" s="60" t="s">
        <v>145</v>
      </c>
      <c r="F30" s="60" t="s">
        <v>145</v>
      </c>
      <c r="G30" s="60" t="s">
        <v>145</v>
      </c>
      <c r="H30" s="30" t="s">
        <v>23</v>
      </c>
      <c r="I30" s="57">
        <v>0.1</v>
      </c>
      <c r="J30" s="61" t="s">
        <v>140</v>
      </c>
      <c r="K30" s="61" t="s">
        <v>141</v>
      </c>
      <c r="L30" s="61" t="s">
        <v>146</v>
      </c>
    </row>
    <row r="31" spans="1:12" ht="45" x14ac:dyDescent="0.3">
      <c r="A31" s="308"/>
      <c r="B31" s="55" t="s">
        <v>147</v>
      </c>
      <c r="C31" s="58">
        <v>6</v>
      </c>
      <c r="D31" s="58">
        <v>6</v>
      </c>
      <c r="E31" s="58">
        <v>6</v>
      </c>
      <c r="F31" s="58">
        <v>6</v>
      </c>
      <c r="G31" s="58">
        <v>6</v>
      </c>
      <c r="H31" s="58" t="s">
        <v>23</v>
      </c>
      <c r="I31" s="57">
        <v>0.1</v>
      </c>
      <c r="J31" s="61" t="s">
        <v>140</v>
      </c>
      <c r="K31" s="61" t="s">
        <v>141</v>
      </c>
      <c r="L31" s="61" t="s">
        <v>146</v>
      </c>
    </row>
  </sheetData>
  <mergeCells count="35">
    <mergeCell ref="A8:L8"/>
    <mergeCell ref="B1:F1"/>
    <mergeCell ref="A2:F2"/>
    <mergeCell ref="H2:L2"/>
    <mergeCell ref="A3:I3"/>
    <mergeCell ref="J3:L3"/>
    <mergeCell ref="A4:G4"/>
    <mergeCell ref="H4:L4"/>
    <mergeCell ref="A5:G5"/>
    <mergeCell ref="H5:L5"/>
    <mergeCell ref="A6:I6"/>
    <mergeCell ref="J6:L6"/>
    <mergeCell ref="A7:L7"/>
    <mergeCell ref="A9:L9"/>
    <mergeCell ref="A10:L10"/>
    <mergeCell ref="A11:G11"/>
    <mergeCell ref="A17:G17"/>
    <mergeCell ref="A18:G18"/>
    <mergeCell ref="A16:G16"/>
    <mergeCell ref="A12:G12"/>
    <mergeCell ref="A13:G13"/>
    <mergeCell ref="A14:G14"/>
    <mergeCell ref="A15:G15"/>
    <mergeCell ref="A30:A31"/>
    <mergeCell ref="A20:G20"/>
    <mergeCell ref="A19:G19"/>
    <mergeCell ref="A26:F26"/>
    <mergeCell ref="A28:A29"/>
    <mergeCell ref="B28:L28"/>
    <mergeCell ref="A21:G21"/>
    <mergeCell ref="A22:G22"/>
    <mergeCell ref="A23:G23"/>
    <mergeCell ref="A24:L24"/>
    <mergeCell ref="A25:L25"/>
    <mergeCell ref="G26:L26"/>
  </mergeCells>
  <printOptions horizontalCentered="1"/>
  <pageMargins left="0.23622047244094491" right="0.23622047244094491" top="0.35433070866141736" bottom="0.35433070866141736" header="0.31496062992125984" footer="0.31496062992125984"/>
  <pageSetup paperSize="9" scale="85" fitToHeight="0" orientation="landscape" r:id="rId1"/>
  <rowBreaks count="1" manualBreakCount="1">
    <brk id="1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06 00</vt:lpstr>
      <vt:lpstr>06 01</vt:lpstr>
      <vt:lpstr>სოფლის მოსახ.06 01 01</vt:lpstr>
      <vt:lpstr>ფსიქო  06 01 02</vt:lpstr>
      <vt:lpstr>ოპერაციული 06 01 03</vt:lpstr>
      <vt:lpstr>მედიკამენტები 06 01 04 </vt:lpstr>
      <vt:lpstr>ქრონიკულები 06 01 05</vt:lpstr>
      <vt:lpstr>ასისტენტის 06 01 06</vt:lpstr>
      <vt:lpstr>06 02</vt:lpstr>
      <vt:lpstr>სასადილო 06 02 01</vt:lpstr>
      <vt:lpstr>ვეტერანები 06 02 02</vt:lpstr>
      <vt:lpstr>მრავალშვილიანები 06 02 03</vt:lpstr>
      <vt:lpstr>გარდაცვალება 06 02 04</vt:lpstr>
      <vt:lpstr>ჰემოდიალიზი 06 02 05</vt:lpstr>
      <vt:lpstr>აბილიტაცია  06 02 06</vt:lpstr>
      <vt:lpstr>შინ მოვლა 06 02 07</vt:lpstr>
      <vt:lpstr>სპეც კვება 06 02 08</vt:lpstr>
      <vt:lpstr>წითელი ჯვარი 06 02 09</vt:lpstr>
      <vt:lpstr>ქირები 06 02 10</vt:lpstr>
      <vt:lpstr>მარჩენალდაკარგული 06 02 11</vt:lpstr>
      <vt:lpstr>'ასისტენტის 06 01 06'!Print_Area</vt:lpstr>
      <vt:lpstr>'სასადილო 06 02 01'!Print_Area</vt:lpstr>
      <vt:lpstr>'სოფლის მოსახ.06 01 01'!Print_Area</vt:lpstr>
      <vt:lpstr>'ჰემოდიალიზი 06 02 05'!Print_Area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 K A</cp:lastModifiedBy>
  <cp:lastPrinted>2025-11-13T14:35:02Z</cp:lastPrinted>
  <dcterms:created xsi:type="dcterms:W3CDTF">2021-06-16T13:27:45Z</dcterms:created>
  <dcterms:modified xsi:type="dcterms:W3CDTF">2025-11-14T12:12:03Z</dcterms:modified>
</cp:coreProperties>
</file>